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a\Desktop\"/>
    </mc:Choice>
  </mc:AlternateContent>
  <xr:revisionPtr revIDLastSave="0" documentId="8_{6767F905-F2BD-4E64-9600-0CE18F1FC726}" xr6:coauthVersionLast="47" xr6:coauthVersionMax="47" xr10:uidLastSave="{00000000-0000-0000-0000-000000000000}"/>
  <bookViews>
    <workbookView xWindow="-108" yWindow="-108" windowWidth="23256" windowHeight="12576" activeTab="3" xr2:uid="{D33E2201-4925-4288-BF86-686B51FE4C55}"/>
  </bookViews>
  <sheets>
    <sheet name="2 stele" sheetId="1" r:id="rId1"/>
    <sheet name="3 stele" sheetId="2" r:id="rId2"/>
    <sheet name="4 stele" sheetId="3" r:id="rId3"/>
    <sheet name="5 ste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4" l="1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V17" i="2"/>
  <c r="V19" i="2" s="1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8" i="1"/>
  <c r="F18" i="1"/>
  <c r="E18" i="1"/>
  <c r="D18" i="1"/>
  <c r="C18" i="1"/>
  <c r="G18" i="2"/>
  <c r="F18" i="2"/>
  <c r="E18" i="2"/>
  <c r="D18" i="2"/>
  <c r="C18" i="2"/>
  <c r="G18" i="4"/>
  <c r="F18" i="4"/>
  <c r="E18" i="4"/>
  <c r="D18" i="4"/>
  <c r="C18" i="4"/>
  <c r="G18" i="3"/>
  <c r="F18" i="3"/>
  <c r="E18" i="3"/>
  <c r="D18" i="3"/>
  <c r="C18" i="3"/>
  <c r="C17" i="4"/>
  <c r="G17" i="4"/>
  <c r="F17" i="4"/>
  <c r="E17" i="4"/>
  <c r="D17" i="4"/>
  <c r="G17" i="3"/>
  <c r="F17" i="3"/>
  <c r="E17" i="3"/>
  <c r="D17" i="3"/>
  <c r="C17" i="3"/>
  <c r="G17" i="2"/>
  <c r="F17" i="2"/>
  <c r="E17" i="2"/>
  <c r="D17" i="2"/>
  <c r="C17" i="2"/>
  <c r="G17" i="1"/>
  <c r="F17" i="1"/>
  <c r="E17" i="1"/>
  <c r="D17" i="1"/>
  <c r="C17" i="1"/>
  <c r="G16" i="4"/>
  <c r="F16" i="4"/>
  <c r="E16" i="4"/>
  <c r="D16" i="4"/>
  <c r="C16" i="4"/>
  <c r="G15" i="4"/>
  <c r="F15" i="4"/>
  <c r="E15" i="4"/>
  <c r="D15" i="4"/>
  <c r="D19" i="4" s="1"/>
  <c r="C15" i="4"/>
  <c r="G14" i="4"/>
  <c r="F14" i="4"/>
  <c r="E14" i="4"/>
  <c r="D14" i="4"/>
  <c r="C14" i="4"/>
  <c r="G16" i="3"/>
  <c r="F16" i="3"/>
  <c r="E16" i="3"/>
  <c r="D16" i="3"/>
  <c r="C16" i="3"/>
  <c r="G15" i="3"/>
  <c r="F15" i="3"/>
  <c r="E15" i="3"/>
  <c r="D15" i="3"/>
  <c r="C15" i="3"/>
  <c r="G14" i="3"/>
  <c r="F14" i="3"/>
  <c r="E14" i="3"/>
  <c r="D14" i="3"/>
  <c r="C14" i="3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V18" i="4"/>
  <c r="V19" i="4" s="1"/>
  <c r="U18" i="4"/>
  <c r="U19" i="4" s="1"/>
  <c r="T18" i="4"/>
  <c r="T19" i="4" s="1"/>
  <c r="S18" i="4"/>
  <c r="R18" i="4"/>
  <c r="R19" i="4" s="1"/>
  <c r="Q18" i="4"/>
  <c r="Q19" i="4" s="1"/>
  <c r="P18" i="4"/>
  <c r="P19" i="4" s="1"/>
  <c r="O18" i="4"/>
  <c r="O19" i="4" s="1"/>
  <c r="N18" i="4"/>
  <c r="N19" i="4" s="1"/>
  <c r="M18" i="4"/>
  <c r="M19" i="4" s="1"/>
  <c r="L18" i="4"/>
  <c r="L19" i="4" s="1"/>
  <c r="K18" i="4"/>
  <c r="K19" i="4" s="1"/>
  <c r="J18" i="4"/>
  <c r="J19" i="4" s="1"/>
  <c r="I18" i="4"/>
  <c r="I19" i="4" s="1"/>
  <c r="H18" i="4"/>
  <c r="H19" i="4" s="1"/>
  <c r="B19" i="4"/>
  <c r="V18" i="3"/>
  <c r="U18" i="3"/>
  <c r="U19" i="3" s="1"/>
  <c r="T18" i="3"/>
  <c r="T19" i="3" s="1"/>
  <c r="S18" i="3"/>
  <c r="R18" i="3"/>
  <c r="R19" i="3" s="1"/>
  <c r="Q18" i="3"/>
  <c r="Q19" i="3" s="1"/>
  <c r="P18" i="3"/>
  <c r="P19" i="3" s="1"/>
  <c r="O18" i="3"/>
  <c r="N18" i="3"/>
  <c r="M18" i="3"/>
  <c r="M19" i="3" s="1"/>
  <c r="L18" i="3"/>
  <c r="L19" i="3" s="1"/>
  <c r="K18" i="3"/>
  <c r="K19" i="3" s="1"/>
  <c r="J18" i="3"/>
  <c r="J19" i="3" s="1"/>
  <c r="I18" i="3"/>
  <c r="I19" i="3" s="1"/>
  <c r="H18" i="3"/>
  <c r="H19" i="3" s="1"/>
  <c r="B19" i="3"/>
  <c r="V18" i="2"/>
  <c r="U18" i="2"/>
  <c r="T18" i="2"/>
  <c r="T19" i="2" s="1"/>
  <c r="S18" i="2"/>
  <c r="S19" i="2" s="1"/>
  <c r="R18" i="2"/>
  <c r="R19" i="2" s="1"/>
  <c r="Q18" i="2"/>
  <c r="P18" i="2"/>
  <c r="O18" i="2"/>
  <c r="N18" i="2"/>
  <c r="M18" i="2"/>
  <c r="L18" i="2"/>
  <c r="L19" i="2" s="1"/>
  <c r="K18" i="2"/>
  <c r="K19" i="2" s="1"/>
  <c r="J18" i="2"/>
  <c r="J19" i="2" s="1"/>
  <c r="I18" i="2"/>
  <c r="I19" i="2" s="1"/>
  <c r="H18" i="2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Q9" i="1"/>
  <c r="P9" i="1"/>
  <c r="O9" i="1"/>
  <c r="N9" i="1"/>
  <c r="M9" i="1"/>
  <c r="L9" i="1"/>
  <c r="K9" i="1"/>
  <c r="J9" i="1"/>
  <c r="I9" i="1"/>
  <c r="H9" i="1"/>
  <c r="Q9" i="2"/>
  <c r="P9" i="2"/>
  <c r="O9" i="2"/>
  <c r="N9" i="2"/>
  <c r="M9" i="2"/>
  <c r="L9" i="2"/>
  <c r="K9" i="2"/>
  <c r="J9" i="2"/>
  <c r="I9" i="2"/>
  <c r="H9" i="2"/>
  <c r="Q9" i="3"/>
  <c r="P9" i="3"/>
  <c r="O9" i="3"/>
  <c r="N9" i="3"/>
  <c r="M9" i="3"/>
  <c r="L9" i="3"/>
  <c r="K9" i="3"/>
  <c r="J9" i="3"/>
  <c r="I9" i="3"/>
  <c r="H9" i="3"/>
  <c r="S1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V19" i="3"/>
  <c r="S19" i="3"/>
  <c r="G9" i="3"/>
  <c r="F9" i="3"/>
  <c r="E9" i="3"/>
  <c r="D9" i="3"/>
  <c r="C9" i="3"/>
  <c r="B9" i="3"/>
  <c r="Q19" i="2"/>
  <c r="B19" i="2"/>
  <c r="G9" i="2"/>
  <c r="F9" i="2"/>
  <c r="E9" i="2"/>
  <c r="D9" i="2"/>
  <c r="C9" i="2"/>
  <c r="B9" i="2"/>
  <c r="P19" i="2" l="1"/>
  <c r="H19" i="2"/>
  <c r="U19" i="2"/>
  <c r="M19" i="2"/>
  <c r="N19" i="3"/>
  <c r="O19" i="3"/>
  <c r="N19" i="2"/>
  <c r="O19" i="2"/>
  <c r="D19" i="2"/>
  <c r="G19" i="2"/>
  <c r="C19" i="3"/>
  <c r="C19" i="2"/>
  <c r="E19" i="4"/>
  <c r="G19" i="4"/>
  <c r="F19" i="4"/>
  <c r="C19" i="4"/>
  <c r="D19" i="3"/>
  <c r="E19" i="3"/>
  <c r="F19" i="3"/>
  <c r="G19" i="3"/>
  <c r="E19" i="2"/>
  <c r="F19" i="2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<sst xmlns="http://schemas.openxmlformats.org/spreadsheetml/2006/main" count="225" uniqueCount="34">
  <si>
    <t>Hotel cu tv</t>
  </si>
  <si>
    <t>Restaurant cu tv</t>
  </si>
  <si>
    <t>Restaurant cu audio</t>
  </si>
  <si>
    <t>1 cameră</t>
  </si>
  <si>
    <t>5 camere</t>
  </si>
  <si>
    <t>10 camere</t>
  </si>
  <si>
    <t>50 camere</t>
  </si>
  <si>
    <t>100 camere</t>
  </si>
  <si>
    <t>200 camere</t>
  </si>
  <si>
    <t>20 locuri</t>
  </si>
  <si>
    <t>40 locuri</t>
  </si>
  <si>
    <t>80 locuri</t>
  </si>
  <si>
    <t>UCMR-ADA</t>
  </si>
  <si>
    <t>CREDIDAM</t>
  </si>
  <si>
    <t>UPFR</t>
  </si>
  <si>
    <t>DACIN-SARA</t>
  </si>
  <si>
    <t>total=</t>
  </si>
  <si>
    <t>Tarife existente</t>
  </si>
  <si>
    <t>Tarife prin noile metodologii</t>
  </si>
  <si>
    <t>CREDIDAM - AV</t>
  </si>
  <si>
    <t>Restaurant cu tv (canale generaliste)</t>
  </si>
  <si>
    <t>Grad de ocupare=</t>
  </si>
  <si>
    <t>Hotel cu tv (camere ocupate întreaga lună)</t>
  </si>
  <si>
    <t>Restaurant cu tv (canale fără muzică)</t>
  </si>
  <si>
    <t>Restaurant cu audio sau tv muzicale</t>
  </si>
  <si>
    <t>160 locuri</t>
  </si>
  <si>
    <t>120 locuri</t>
  </si>
  <si>
    <t>DACIN-SARA (în funcție de proporția repertoriului)</t>
  </si>
  <si>
    <t>Proporție repertoriu DACIN-SARA=</t>
  </si>
  <si>
    <t>Grad de ocupare (%)=</t>
  </si>
  <si>
    <t>Proporție repertoriu DACIN-SARA (%)=</t>
  </si>
  <si>
    <t>camere/locuri</t>
  </si>
  <si>
    <t>Proporție repertoriu CREDIDAM AV (%)=</t>
  </si>
  <si>
    <t>referință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</si>
</sst>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right"/>
    </xf>
    <xf numFmtId="0" fontId="2" fillId="0" borderId="0" xfId="0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3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0" xfId="0" applyFont="1"/>
    <xf numFmtId="0" fontId="0" fillId="0" borderId="20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6" xfId="0" applyFont="1" applyBorder="1" applyAlignment="1">
      <alignment horizontal="right" wrapText="1"/>
    </xf>
    <xf numFmtId="2" fontId="0" fillId="0" borderId="12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1" fillId="0" borderId="13" xfId="0" applyNumberFormat="1" applyFont="1" applyBorder="1"/>
    <xf numFmtId="2" fontId="1" fillId="0" borderId="10" xfId="0" applyNumberFormat="1" applyFont="1" applyBorder="1"/>
    <xf numFmtId="2" fontId="1" fillId="0" borderId="11" xfId="0" applyNumberFormat="1" applyFont="1" applyBorder="1"/>
    <xf numFmtId="2" fontId="1" fillId="0" borderId="9" xfId="0" applyNumberFormat="1" applyFont="1" applyBorder="1"/>
    <xf numFmtId="0" fontId="3" fillId="0" borderId="0" xfId="0" applyFont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57B0-BACF-4070-8505-240EFE31A89E}">
  <dimension ref="A1:V61"/>
  <sheetViews>
    <sheetView workbookViewId="0">
      <selection activeCell="X8" sqref="X8"/>
    </sheetView>
  </sheetViews>
  <sheetFormatPr defaultRowHeight="14.4" x14ac:dyDescent="0.3"/>
  <cols>
    <col min="1" max="1" width="15.6640625" style="1" customWidth="1"/>
    <col min="2" max="7" width="10.5546875" customWidth="1"/>
    <col min="8" max="8" width="10.5546875" style="5" customWidth="1"/>
    <col min="9" max="11" width="10.5546875" customWidth="1"/>
    <col min="12" max="12" width="10.5546875" style="6" customWidth="1"/>
    <col min="13" max="22" width="10.5546875" customWidth="1"/>
  </cols>
  <sheetData>
    <row r="1" spans="1:22" ht="20.399999999999999" thickBot="1" x14ac:dyDescent="0.45">
      <c r="H1"/>
      <c r="I1" s="35" t="s">
        <v>17</v>
      </c>
      <c r="L1"/>
    </row>
    <row r="2" spans="1:22" s="3" customFormat="1" ht="30" customHeight="1" thickBot="1" x14ac:dyDescent="0.35">
      <c r="B2" s="42" t="s">
        <v>0</v>
      </c>
      <c r="C2" s="43"/>
      <c r="D2" s="43"/>
      <c r="E2" s="43"/>
      <c r="F2" s="43"/>
      <c r="G2" s="44"/>
      <c r="H2" s="42" t="s">
        <v>2</v>
      </c>
      <c r="I2" s="43"/>
      <c r="J2" s="43"/>
      <c r="K2" s="43"/>
      <c r="L2" s="44"/>
      <c r="M2" s="42" t="s">
        <v>1</v>
      </c>
      <c r="N2" s="43"/>
      <c r="O2" s="43"/>
      <c r="P2" s="43"/>
      <c r="Q2" s="44"/>
    </row>
    <row r="3" spans="1:22" s="4" customFormat="1" ht="15" thickBot="1" x14ac:dyDescent="0.35">
      <c r="A3" s="2"/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5" t="s">
        <v>9</v>
      </c>
      <c r="I3" s="16" t="s">
        <v>10</v>
      </c>
      <c r="J3" s="16" t="s">
        <v>11</v>
      </c>
      <c r="K3" s="16" t="s">
        <v>26</v>
      </c>
      <c r="L3" s="17" t="s">
        <v>25</v>
      </c>
      <c r="M3" s="15" t="s">
        <v>9</v>
      </c>
      <c r="N3" s="16" t="s">
        <v>10</v>
      </c>
      <c r="O3" s="16" t="s">
        <v>11</v>
      </c>
      <c r="P3" s="16" t="s">
        <v>26</v>
      </c>
      <c r="Q3" s="17" t="s">
        <v>25</v>
      </c>
    </row>
    <row r="4" spans="1:22" x14ac:dyDescent="0.3">
      <c r="A4" s="24" t="s">
        <v>12</v>
      </c>
      <c r="B4" s="10">
        <v>1.19</v>
      </c>
      <c r="C4" s="7">
        <v>5.95</v>
      </c>
      <c r="D4" s="7">
        <v>11.9</v>
      </c>
      <c r="E4" s="7">
        <v>59.5</v>
      </c>
      <c r="F4" s="7">
        <v>119</v>
      </c>
      <c r="G4" s="9">
        <v>238</v>
      </c>
      <c r="H4" s="8">
        <v>70</v>
      </c>
      <c r="I4" s="7">
        <v>94</v>
      </c>
      <c r="J4" s="7">
        <v>118</v>
      </c>
      <c r="K4" s="7">
        <v>160</v>
      </c>
      <c r="L4" s="9">
        <v>177</v>
      </c>
      <c r="M4" s="8">
        <v>70</v>
      </c>
      <c r="N4" s="7">
        <v>94</v>
      </c>
      <c r="O4" s="7">
        <v>118</v>
      </c>
      <c r="P4" s="7">
        <v>160</v>
      </c>
      <c r="Q4" s="9">
        <v>177</v>
      </c>
    </row>
    <row r="5" spans="1:22" x14ac:dyDescent="0.3">
      <c r="A5" s="25" t="s">
        <v>13</v>
      </c>
      <c r="B5" s="10">
        <v>67</v>
      </c>
      <c r="C5" s="7">
        <v>67</v>
      </c>
      <c r="D5" s="7">
        <v>67</v>
      </c>
      <c r="E5" s="7">
        <v>67</v>
      </c>
      <c r="F5" s="7">
        <v>84</v>
      </c>
      <c r="G5" s="9">
        <v>113</v>
      </c>
      <c r="H5" s="8">
        <v>34</v>
      </c>
      <c r="I5" s="7">
        <v>42</v>
      </c>
      <c r="J5" s="7">
        <v>56</v>
      </c>
      <c r="K5" s="7">
        <v>70</v>
      </c>
      <c r="L5" s="9">
        <v>84</v>
      </c>
      <c r="M5" s="8">
        <v>34</v>
      </c>
      <c r="N5" s="7">
        <v>42</v>
      </c>
      <c r="O5" s="7">
        <v>56</v>
      </c>
      <c r="P5" s="7">
        <v>70</v>
      </c>
      <c r="Q5" s="9">
        <v>84</v>
      </c>
    </row>
    <row r="6" spans="1:22" x14ac:dyDescent="0.3">
      <c r="A6" s="25" t="s">
        <v>14</v>
      </c>
      <c r="B6" s="10">
        <v>67</v>
      </c>
      <c r="C6" s="7">
        <v>67</v>
      </c>
      <c r="D6" s="7">
        <v>67</v>
      </c>
      <c r="E6" s="7">
        <v>67</v>
      </c>
      <c r="F6" s="7">
        <v>84</v>
      </c>
      <c r="G6" s="9">
        <v>113</v>
      </c>
      <c r="H6" s="8">
        <v>34</v>
      </c>
      <c r="I6" s="7">
        <v>42</v>
      </c>
      <c r="J6" s="7">
        <v>56</v>
      </c>
      <c r="K6" s="7">
        <v>70</v>
      </c>
      <c r="L6" s="9">
        <v>84</v>
      </c>
      <c r="M6" s="8">
        <v>34</v>
      </c>
      <c r="N6" s="7">
        <v>42</v>
      </c>
      <c r="O6" s="7">
        <v>56</v>
      </c>
      <c r="P6" s="7">
        <v>70</v>
      </c>
      <c r="Q6" s="9">
        <v>84</v>
      </c>
    </row>
    <row r="7" spans="1:22" x14ac:dyDescent="0.3">
      <c r="A7" s="25" t="s">
        <v>19</v>
      </c>
      <c r="B7" s="10">
        <v>67</v>
      </c>
      <c r="C7" s="7">
        <v>67</v>
      </c>
      <c r="D7" s="7">
        <v>67</v>
      </c>
      <c r="E7" s="7">
        <v>67</v>
      </c>
      <c r="F7" s="7">
        <v>84</v>
      </c>
      <c r="G7" s="9">
        <v>113</v>
      </c>
      <c r="H7" s="8">
        <v>0</v>
      </c>
      <c r="I7" s="7">
        <v>0</v>
      </c>
      <c r="J7" s="7">
        <v>0</v>
      </c>
      <c r="K7" s="7">
        <v>0</v>
      </c>
      <c r="L7" s="9">
        <v>0</v>
      </c>
      <c r="M7" s="8">
        <v>17</v>
      </c>
      <c r="N7" s="7">
        <v>21</v>
      </c>
      <c r="O7" s="7">
        <v>27</v>
      </c>
      <c r="P7" s="7">
        <v>33</v>
      </c>
      <c r="Q7" s="9">
        <v>39</v>
      </c>
    </row>
    <row r="8" spans="1:22" x14ac:dyDescent="0.3">
      <c r="A8" s="25" t="s">
        <v>15</v>
      </c>
      <c r="B8" s="10">
        <v>30</v>
      </c>
      <c r="C8" s="7">
        <v>30</v>
      </c>
      <c r="D8" s="7">
        <v>30</v>
      </c>
      <c r="E8" s="7">
        <v>50</v>
      </c>
      <c r="F8" s="7">
        <v>50</v>
      </c>
      <c r="G8" s="9">
        <v>100</v>
      </c>
      <c r="H8" s="8">
        <v>0</v>
      </c>
      <c r="I8" s="7">
        <v>0</v>
      </c>
      <c r="J8" s="7">
        <v>0</v>
      </c>
      <c r="K8" s="7">
        <v>0</v>
      </c>
      <c r="L8" s="9">
        <v>0</v>
      </c>
      <c r="M8" s="8">
        <v>30</v>
      </c>
      <c r="N8" s="7">
        <v>30</v>
      </c>
      <c r="O8" s="7">
        <v>40</v>
      </c>
      <c r="P8" s="7">
        <v>50</v>
      </c>
      <c r="Q8" s="9">
        <v>50</v>
      </c>
    </row>
    <row r="9" spans="1:22" s="22" customFormat="1" ht="15" thickBot="1" x14ac:dyDescent="0.35">
      <c r="A9" s="26" t="s">
        <v>16</v>
      </c>
      <c r="B9" s="18">
        <f t="shared" ref="B9:Q9" si="0">SUM(B4:B8)</f>
        <v>232.19</v>
      </c>
      <c r="C9" s="19">
        <f t="shared" si="0"/>
        <v>236.95</v>
      </c>
      <c r="D9" s="19">
        <f t="shared" si="0"/>
        <v>242.9</v>
      </c>
      <c r="E9" s="19">
        <f t="shared" si="0"/>
        <v>310.5</v>
      </c>
      <c r="F9" s="19">
        <f t="shared" si="0"/>
        <v>421</v>
      </c>
      <c r="G9" s="20">
        <f t="shared" si="0"/>
        <v>677</v>
      </c>
      <c r="H9" s="21">
        <f t="shared" si="0"/>
        <v>138</v>
      </c>
      <c r="I9" s="19">
        <f t="shared" si="0"/>
        <v>178</v>
      </c>
      <c r="J9" s="19">
        <f t="shared" si="0"/>
        <v>230</v>
      </c>
      <c r="K9" s="19">
        <f t="shared" si="0"/>
        <v>300</v>
      </c>
      <c r="L9" s="20">
        <f t="shared" si="0"/>
        <v>345</v>
      </c>
      <c r="M9" s="21">
        <f t="shared" si="0"/>
        <v>185</v>
      </c>
      <c r="N9" s="19">
        <f t="shared" si="0"/>
        <v>229</v>
      </c>
      <c r="O9" s="19">
        <f t="shared" si="0"/>
        <v>297</v>
      </c>
      <c r="P9" s="19">
        <f t="shared" si="0"/>
        <v>383</v>
      </c>
      <c r="Q9" s="20">
        <f t="shared" si="0"/>
        <v>434</v>
      </c>
    </row>
    <row r="10" spans="1:22" x14ac:dyDescent="0.3">
      <c r="H10"/>
      <c r="L10"/>
    </row>
    <row r="11" spans="1:22" ht="20.399999999999999" thickBot="1" x14ac:dyDescent="0.45">
      <c r="H11"/>
      <c r="I11" s="35" t="s">
        <v>18</v>
      </c>
      <c r="L11"/>
    </row>
    <row r="12" spans="1:22" ht="15.75" customHeight="1" thickBot="1" x14ac:dyDescent="0.35">
      <c r="A12" s="3"/>
      <c r="B12" s="42" t="s">
        <v>22</v>
      </c>
      <c r="C12" s="43"/>
      <c r="D12" s="43"/>
      <c r="E12" s="43"/>
      <c r="F12" s="43"/>
      <c r="G12" s="44"/>
      <c r="H12" s="42" t="s">
        <v>24</v>
      </c>
      <c r="I12" s="43"/>
      <c r="J12" s="43"/>
      <c r="K12" s="43"/>
      <c r="L12" s="44"/>
      <c r="M12" s="42" t="s">
        <v>20</v>
      </c>
      <c r="N12" s="43"/>
      <c r="O12" s="43"/>
      <c r="P12" s="43"/>
      <c r="Q12" s="44"/>
      <c r="R12" s="42" t="s">
        <v>23</v>
      </c>
      <c r="S12" s="43"/>
      <c r="T12" s="43"/>
      <c r="U12" s="43"/>
      <c r="V12" s="44"/>
    </row>
    <row r="13" spans="1:22" ht="15" thickBot="1" x14ac:dyDescent="0.35">
      <c r="A13" s="2" t="s">
        <v>31</v>
      </c>
      <c r="B13" s="15" t="s">
        <v>33</v>
      </c>
      <c r="C13" s="36">
        <v>5</v>
      </c>
      <c r="D13" s="36">
        <v>10</v>
      </c>
      <c r="E13" s="36">
        <v>50</v>
      </c>
      <c r="F13" s="36">
        <v>100</v>
      </c>
      <c r="G13" s="37">
        <v>200</v>
      </c>
      <c r="H13" s="15" t="s">
        <v>9</v>
      </c>
      <c r="I13" s="16" t="s">
        <v>10</v>
      </c>
      <c r="J13" s="16" t="s">
        <v>11</v>
      </c>
      <c r="K13" s="16" t="s">
        <v>26</v>
      </c>
      <c r="L13" s="17" t="s">
        <v>25</v>
      </c>
      <c r="M13" s="15" t="s">
        <v>9</v>
      </c>
      <c r="N13" s="16" t="s">
        <v>10</v>
      </c>
      <c r="O13" s="16" t="s">
        <v>11</v>
      </c>
      <c r="P13" s="16" t="s">
        <v>26</v>
      </c>
      <c r="Q13" s="17" t="s">
        <v>25</v>
      </c>
      <c r="R13" s="15" t="s">
        <v>9</v>
      </c>
      <c r="S13" s="16" t="s">
        <v>10</v>
      </c>
      <c r="T13" s="16" t="s">
        <v>11</v>
      </c>
      <c r="U13" s="16" t="s">
        <v>26</v>
      </c>
      <c r="V13" s="17" t="s">
        <v>25</v>
      </c>
    </row>
    <row r="14" spans="1:22" x14ac:dyDescent="0.3">
      <c r="A14" s="24" t="s">
        <v>12</v>
      </c>
      <c r="B14" s="27">
        <v>0.55000000000000004</v>
      </c>
      <c r="C14" s="28">
        <f>(B14*C13)*B20/100</f>
        <v>2.75</v>
      </c>
      <c r="D14" s="28">
        <f>(B14*D13)*B20/100</f>
        <v>5.5</v>
      </c>
      <c r="E14" s="28">
        <f>(B14*E13)*B20/100</f>
        <v>27.500000000000004</v>
      </c>
      <c r="F14" s="28">
        <f>(B14*F13)*B20/100</f>
        <v>55.000000000000007</v>
      </c>
      <c r="G14" s="29">
        <f>(B14*G13)*B20/100</f>
        <v>110.00000000000001</v>
      </c>
      <c r="H14" s="30">
        <v>43</v>
      </c>
      <c r="I14" s="28">
        <v>58</v>
      </c>
      <c r="J14" s="28">
        <v>73</v>
      </c>
      <c r="K14" s="28">
        <v>99</v>
      </c>
      <c r="L14" s="29">
        <v>109</v>
      </c>
      <c r="M14" s="30">
        <v>14</v>
      </c>
      <c r="N14" s="28">
        <v>19</v>
      </c>
      <c r="O14" s="28">
        <v>24</v>
      </c>
      <c r="P14" s="28">
        <v>33</v>
      </c>
      <c r="Q14" s="29">
        <v>36</v>
      </c>
      <c r="R14" s="30">
        <v>2</v>
      </c>
      <c r="S14" s="28">
        <v>3</v>
      </c>
      <c r="T14" s="28">
        <v>5</v>
      </c>
      <c r="U14" s="28">
        <v>7</v>
      </c>
      <c r="V14" s="29">
        <v>9</v>
      </c>
    </row>
    <row r="15" spans="1:22" x14ac:dyDescent="0.3">
      <c r="A15" s="25" t="s">
        <v>13</v>
      </c>
      <c r="B15" s="27">
        <v>0.27</v>
      </c>
      <c r="C15" s="28">
        <f>(B15*C13)*B20/100</f>
        <v>1.35</v>
      </c>
      <c r="D15" s="28">
        <f>(B15*D13)*B20/100</f>
        <v>2.7</v>
      </c>
      <c r="E15" s="28">
        <f>(B15*E13)*B20/100</f>
        <v>13.5</v>
      </c>
      <c r="F15" s="28">
        <f>(B15*F13)*B20/100</f>
        <v>27</v>
      </c>
      <c r="G15" s="29">
        <f>(B15*G13)*B20/100</f>
        <v>54</v>
      </c>
      <c r="H15" s="30">
        <v>0</v>
      </c>
      <c r="I15" s="28">
        <v>0</v>
      </c>
      <c r="J15" s="28">
        <v>0</v>
      </c>
      <c r="K15" s="28">
        <v>0</v>
      </c>
      <c r="L15" s="29">
        <v>0</v>
      </c>
      <c r="M15" s="30">
        <v>0</v>
      </c>
      <c r="N15" s="28">
        <v>0</v>
      </c>
      <c r="O15" s="28">
        <v>0</v>
      </c>
      <c r="P15" s="28">
        <v>0</v>
      </c>
      <c r="Q15" s="29">
        <v>0</v>
      </c>
      <c r="R15" s="30">
        <v>0</v>
      </c>
      <c r="S15" s="28">
        <v>0</v>
      </c>
      <c r="T15" s="28">
        <v>0</v>
      </c>
      <c r="U15" s="28">
        <v>0</v>
      </c>
      <c r="V15" s="29">
        <v>0</v>
      </c>
    </row>
    <row r="16" spans="1:22" x14ac:dyDescent="0.3">
      <c r="A16" s="25" t="s">
        <v>14</v>
      </c>
      <c r="B16" s="27">
        <v>0.27</v>
      </c>
      <c r="C16" s="28">
        <f>(B16*C13)*B20/100</f>
        <v>1.35</v>
      </c>
      <c r="D16" s="28">
        <f>(B16*D13)*B20/100</f>
        <v>2.7</v>
      </c>
      <c r="E16" s="28">
        <f>(B16*E13)*B20/100</f>
        <v>13.5</v>
      </c>
      <c r="F16" s="28">
        <f>(B16*F13)*B20/100</f>
        <v>27</v>
      </c>
      <c r="G16" s="29">
        <f>(B16*G13)*B20/100</f>
        <v>54</v>
      </c>
      <c r="H16" s="30">
        <v>0</v>
      </c>
      <c r="I16" s="28">
        <v>0</v>
      </c>
      <c r="J16" s="28">
        <v>0</v>
      </c>
      <c r="K16" s="28">
        <v>0</v>
      </c>
      <c r="L16" s="29">
        <v>0</v>
      </c>
      <c r="M16" s="30">
        <v>0</v>
      </c>
      <c r="N16" s="28">
        <v>0</v>
      </c>
      <c r="O16" s="28">
        <v>0</v>
      </c>
      <c r="P16" s="28">
        <v>0</v>
      </c>
      <c r="Q16" s="29">
        <v>0</v>
      </c>
      <c r="R16" s="30">
        <v>0</v>
      </c>
      <c r="S16" s="28">
        <v>0</v>
      </c>
      <c r="T16" s="28">
        <v>0</v>
      </c>
      <c r="U16" s="28">
        <v>0</v>
      </c>
      <c r="V16" s="29">
        <v>0</v>
      </c>
    </row>
    <row r="17" spans="1:22" x14ac:dyDescent="0.3">
      <c r="A17" s="25" t="s">
        <v>19</v>
      </c>
      <c r="B17" s="27">
        <v>0.27</v>
      </c>
      <c r="C17" s="28">
        <f>(B17*C13)*B21/100</f>
        <v>6.7500000000000004E-2</v>
      </c>
      <c r="D17" s="28">
        <f>(B17*D13)*B21/100</f>
        <v>0.13500000000000001</v>
      </c>
      <c r="E17" s="28">
        <f>(B17*E13)*B21/100</f>
        <v>0.67500000000000004</v>
      </c>
      <c r="F17" s="28">
        <f>(B17*F13)*B21/100</f>
        <v>1.35</v>
      </c>
      <c r="G17" s="29">
        <f>(B17*G13)*B21/100</f>
        <v>2.7</v>
      </c>
      <c r="H17" s="30">
        <f>10*B22/100</f>
        <v>3</v>
      </c>
      <c r="I17" s="28">
        <f>15*B22/100</f>
        <v>4.5</v>
      </c>
      <c r="J17" s="28">
        <f>19*B22/100</f>
        <v>5.7</v>
      </c>
      <c r="K17" s="28">
        <f>24*B22/100</f>
        <v>7.2</v>
      </c>
      <c r="L17" s="29">
        <f>28*B22/100</f>
        <v>8.4</v>
      </c>
      <c r="M17" s="30">
        <f>10*B22/100</f>
        <v>3</v>
      </c>
      <c r="N17" s="28">
        <f>15*B22/100</f>
        <v>4.5</v>
      </c>
      <c r="O17" s="28">
        <f>19*B22/100</f>
        <v>5.7</v>
      </c>
      <c r="P17" s="28">
        <f>24*B22/100</f>
        <v>7.2</v>
      </c>
      <c r="Q17" s="29">
        <f>28*B22/100</f>
        <v>8.4</v>
      </c>
      <c r="R17" s="30">
        <f>10*B22/100</f>
        <v>3</v>
      </c>
      <c r="S17" s="28">
        <f>15*B22/100</f>
        <v>4.5</v>
      </c>
      <c r="T17" s="28">
        <f>19*B22/100</f>
        <v>5.7</v>
      </c>
      <c r="U17" s="28">
        <f>24*B22/100</f>
        <v>7.2</v>
      </c>
      <c r="V17" s="29">
        <f>28*B22/100</f>
        <v>8.4</v>
      </c>
    </row>
    <row r="18" spans="1:22" ht="57.6" x14ac:dyDescent="0.3">
      <c r="A18" s="25" t="s">
        <v>27</v>
      </c>
      <c r="B18" s="27">
        <v>0.25</v>
      </c>
      <c r="C18" s="28">
        <f>(B18*C13)*B22/100</f>
        <v>0.375</v>
      </c>
      <c r="D18" s="28">
        <f>(B18*D13)*B22/100</f>
        <v>0.75</v>
      </c>
      <c r="E18" s="28">
        <f>(B18*E13)*B22/100</f>
        <v>3.75</v>
      </c>
      <c r="F18" s="28">
        <f>(B18*F13)*B22/100</f>
        <v>7.5</v>
      </c>
      <c r="G18" s="29">
        <f>(B18*G13)*B22/100</f>
        <v>15</v>
      </c>
      <c r="H18" s="30">
        <f>19*B21/100</f>
        <v>0.95</v>
      </c>
      <c r="I18" s="28">
        <f>26*B21/100</f>
        <v>1.3</v>
      </c>
      <c r="J18" s="28">
        <f>32*B21/100</f>
        <v>1.6</v>
      </c>
      <c r="K18" s="28">
        <f>38*B21/100</f>
        <v>1.9</v>
      </c>
      <c r="L18" s="29">
        <f>44*B21/100</f>
        <v>2.2000000000000002</v>
      </c>
      <c r="M18" s="30">
        <f>19*B21/100</f>
        <v>0.95</v>
      </c>
      <c r="N18" s="28">
        <f>26*B21/100</f>
        <v>1.3</v>
      </c>
      <c r="O18" s="28">
        <f>32*B21/100</f>
        <v>1.6</v>
      </c>
      <c r="P18" s="28">
        <f>38*B21/100</f>
        <v>1.9</v>
      </c>
      <c r="Q18" s="29">
        <f>44*B21/100</f>
        <v>2.2000000000000002</v>
      </c>
      <c r="R18" s="30">
        <f>19*B21/100</f>
        <v>0.95</v>
      </c>
      <c r="S18" s="28">
        <f>26*B21/100</f>
        <v>1.3</v>
      </c>
      <c r="T18" s="28">
        <f>32*B21/100</f>
        <v>1.6</v>
      </c>
      <c r="U18" s="28">
        <f>38*B21/100</f>
        <v>1.9</v>
      </c>
      <c r="V18" s="29">
        <f>44*B21/100</f>
        <v>2.2000000000000002</v>
      </c>
    </row>
    <row r="19" spans="1:22" ht="15" thickBot="1" x14ac:dyDescent="0.35">
      <c r="A19" s="26" t="s">
        <v>16</v>
      </c>
      <c r="B19" s="31">
        <f t="shared" ref="B19:V19" si="1">SUM(B14:B18)</f>
        <v>1.61</v>
      </c>
      <c r="C19" s="32">
        <f t="shared" si="1"/>
        <v>5.8924999999999992</v>
      </c>
      <c r="D19" s="32">
        <f t="shared" si="1"/>
        <v>11.784999999999998</v>
      </c>
      <c r="E19" s="32">
        <f t="shared" si="1"/>
        <v>58.924999999999997</v>
      </c>
      <c r="F19" s="32">
        <f t="shared" si="1"/>
        <v>117.85</v>
      </c>
      <c r="G19" s="33">
        <f t="shared" si="1"/>
        <v>235.7</v>
      </c>
      <c r="H19" s="34">
        <f t="shared" si="1"/>
        <v>46.95</v>
      </c>
      <c r="I19" s="32">
        <f t="shared" si="1"/>
        <v>63.8</v>
      </c>
      <c r="J19" s="32">
        <f t="shared" si="1"/>
        <v>80.3</v>
      </c>
      <c r="K19" s="32">
        <f t="shared" si="1"/>
        <v>108.10000000000001</v>
      </c>
      <c r="L19" s="33">
        <f t="shared" si="1"/>
        <v>119.60000000000001</v>
      </c>
      <c r="M19" s="34">
        <f t="shared" si="1"/>
        <v>17.95</v>
      </c>
      <c r="N19" s="32">
        <f t="shared" si="1"/>
        <v>24.8</v>
      </c>
      <c r="O19" s="32">
        <f t="shared" si="1"/>
        <v>31.3</v>
      </c>
      <c r="P19" s="32">
        <f t="shared" si="1"/>
        <v>42.1</v>
      </c>
      <c r="Q19" s="33">
        <f t="shared" si="1"/>
        <v>46.6</v>
      </c>
      <c r="R19" s="34">
        <f t="shared" si="1"/>
        <v>5.95</v>
      </c>
      <c r="S19" s="32">
        <f t="shared" si="1"/>
        <v>8.8000000000000007</v>
      </c>
      <c r="T19" s="32">
        <f t="shared" si="1"/>
        <v>12.299999999999999</v>
      </c>
      <c r="U19" s="32">
        <f t="shared" si="1"/>
        <v>16.099999999999998</v>
      </c>
      <c r="V19" s="33">
        <f t="shared" si="1"/>
        <v>19.599999999999998</v>
      </c>
    </row>
    <row r="20" spans="1:22" ht="28.8" x14ac:dyDescent="0.3">
      <c r="A20" s="1" t="s">
        <v>29</v>
      </c>
      <c r="B20" s="38">
        <v>100</v>
      </c>
      <c r="H20"/>
      <c r="L20"/>
    </row>
    <row r="21" spans="1:22" ht="43.2" x14ac:dyDescent="0.3">
      <c r="A21" s="1" t="s">
        <v>30</v>
      </c>
      <c r="B21" s="38">
        <v>5</v>
      </c>
      <c r="H21"/>
      <c r="L21"/>
    </row>
    <row r="22" spans="1:22" ht="57.6" x14ac:dyDescent="0.3">
      <c r="A22" s="1" t="s">
        <v>32</v>
      </c>
      <c r="B22" s="38">
        <v>30</v>
      </c>
      <c r="H22"/>
      <c r="L22"/>
    </row>
    <row r="23" spans="1:22" x14ac:dyDescent="0.3">
      <c r="H23"/>
      <c r="L23"/>
    </row>
    <row r="24" spans="1:22" x14ac:dyDescent="0.3">
      <c r="H24"/>
      <c r="L24"/>
    </row>
    <row r="25" spans="1:22" x14ac:dyDescent="0.3">
      <c r="H25"/>
      <c r="L25"/>
    </row>
    <row r="26" spans="1:22" x14ac:dyDescent="0.3">
      <c r="H26"/>
      <c r="L26"/>
    </row>
    <row r="27" spans="1:22" x14ac:dyDescent="0.3">
      <c r="H27"/>
      <c r="L27"/>
    </row>
    <row r="28" spans="1:22" x14ac:dyDescent="0.3">
      <c r="H28"/>
      <c r="L28"/>
    </row>
    <row r="29" spans="1:22" x14ac:dyDescent="0.3">
      <c r="H29"/>
      <c r="L29"/>
    </row>
    <row r="30" spans="1:22" x14ac:dyDescent="0.3">
      <c r="H30"/>
      <c r="L30"/>
    </row>
    <row r="31" spans="1:22" x14ac:dyDescent="0.3">
      <c r="H31"/>
      <c r="L31"/>
    </row>
    <row r="32" spans="1:22" x14ac:dyDescent="0.3">
      <c r="H32"/>
      <c r="L32"/>
    </row>
    <row r="33" spans="8:12" x14ac:dyDescent="0.3">
      <c r="H33"/>
      <c r="L33"/>
    </row>
    <row r="34" spans="8:12" x14ac:dyDescent="0.3">
      <c r="H34"/>
      <c r="L34"/>
    </row>
    <row r="35" spans="8:12" x14ac:dyDescent="0.3">
      <c r="H35"/>
      <c r="L35"/>
    </row>
    <row r="36" spans="8:12" x14ac:dyDescent="0.3">
      <c r="H36"/>
      <c r="L36"/>
    </row>
    <row r="37" spans="8:12" x14ac:dyDescent="0.3">
      <c r="H37"/>
      <c r="L37"/>
    </row>
    <row r="38" spans="8:12" x14ac:dyDescent="0.3">
      <c r="H38"/>
      <c r="L38"/>
    </row>
    <row r="39" spans="8:12" x14ac:dyDescent="0.3">
      <c r="H39"/>
      <c r="L39"/>
    </row>
    <row r="40" spans="8:12" x14ac:dyDescent="0.3">
      <c r="H40"/>
      <c r="L40"/>
    </row>
    <row r="41" spans="8:12" x14ac:dyDescent="0.3">
      <c r="H41"/>
      <c r="L41"/>
    </row>
    <row r="42" spans="8:12" x14ac:dyDescent="0.3">
      <c r="H42"/>
      <c r="L42"/>
    </row>
    <row r="43" spans="8:12" x14ac:dyDescent="0.3">
      <c r="H43"/>
      <c r="L43"/>
    </row>
    <row r="44" spans="8:12" x14ac:dyDescent="0.3">
      <c r="H44"/>
      <c r="L44"/>
    </row>
    <row r="45" spans="8:12" x14ac:dyDescent="0.3">
      <c r="H45"/>
      <c r="L45"/>
    </row>
    <row r="46" spans="8:12" x14ac:dyDescent="0.3">
      <c r="H46"/>
      <c r="L46"/>
    </row>
    <row r="47" spans="8:12" x14ac:dyDescent="0.3">
      <c r="H47"/>
      <c r="L47"/>
    </row>
    <row r="48" spans="8:12" x14ac:dyDescent="0.3">
      <c r="H48"/>
      <c r="L48"/>
    </row>
    <row r="49" spans="8:12" x14ac:dyDescent="0.3">
      <c r="H49"/>
      <c r="L49"/>
    </row>
    <row r="50" spans="8:12" x14ac:dyDescent="0.3">
      <c r="H50"/>
      <c r="L50"/>
    </row>
    <row r="51" spans="8:12" x14ac:dyDescent="0.3">
      <c r="H51"/>
      <c r="L51"/>
    </row>
    <row r="52" spans="8:12" x14ac:dyDescent="0.3">
      <c r="H52"/>
      <c r="L52"/>
    </row>
    <row r="53" spans="8:12" x14ac:dyDescent="0.3">
      <c r="H53"/>
      <c r="L53"/>
    </row>
    <row r="54" spans="8:12" x14ac:dyDescent="0.3">
      <c r="H54"/>
      <c r="L54"/>
    </row>
    <row r="55" spans="8:12" x14ac:dyDescent="0.3">
      <c r="H55"/>
      <c r="L55"/>
    </row>
    <row r="56" spans="8:12" x14ac:dyDescent="0.3">
      <c r="H56"/>
      <c r="L56"/>
    </row>
    <row r="57" spans="8:12" x14ac:dyDescent="0.3">
      <c r="H57"/>
      <c r="L57"/>
    </row>
    <row r="58" spans="8:12" x14ac:dyDescent="0.3">
      <c r="H58"/>
      <c r="L58"/>
    </row>
    <row r="59" spans="8:12" x14ac:dyDescent="0.3">
      <c r="H59"/>
      <c r="L59"/>
    </row>
    <row r="60" spans="8:12" x14ac:dyDescent="0.3">
      <c r="H60"/>
      <c r="L60"/>
    </row>
    <row r="61" spans="8:12" x14ac:dyDescent="0.3">
      <c r="H61"/>
      <c r="L61"/>
    </row>
  </sheetData>
  <mergeCells count="7">
    <mergeCell ref="B12:G12"/>
    <mergeCell ref="H12:L12"/>
    <mergeCell ref="M12:Q12"/>
    <mergeCell ref="R12:V12"/>
    <mergeCell ref="B2:G2"/>
    <mergeCell ref="M2:Q2"/>
    <mergeCell ref="H2:L2"/>
  </mergeCells>
  <pageMargins left="0.7" right="0.7" top="0.75" bottom="0.75" header="0.3" footer="0.3"/>
  <pageSetup paperSize="9" orientation="portrait" horizontalDpi="0" verticalDpi="0" r:id="rId1"/>
  <ignoredErrors>
    <ignoredError sqref="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A876-720D-44FD-879A-78D864EB365B}">
  <dimension ref="A1:V61"/>
  <sheetViews>
    <sheetView topLeftCell="A6" workbookViewId="0">
      <selection activeCell="T21" sqref="T21"/>
    </sheetView>
  </sheetViews>
  <sheetFormatPr defaultRowHeight="14.4" x14ac:dyDescent="0.3"/>
  <cols>
    <col min="1" max="1" width="15.6640625" customWidth="1"/>
    <col min="2" max="7" width="10.44140625" customWidth="1"/>
    <col min="8" max="8" width="10.44140625" style="5" customWidth="1"/>
    <col min="9" max="11" width="10.44140625" customWidth="1"/>
    <col min="12" max="12" width="10.44140625" style="6" customWidth="1"/>
    <col min="13" max="22" width="10.44140625" customWidth="1"/>
  </cols>
  <sheetData>
    <row r="1" spans="1:22" ht="20.399999999999999" thickBot="1" x14ac:dyDescent="0.45">
      <c r="H1"/>
      <c r="I1" s="14" t="s">
        <v>17</v>
      </c>
      <c r="L1"/>
    </row>
    <row r="2" spans="1:22" s="3" customFormat="1" ht="30" customHeight="1" thickBot="1" x14ac:dyDescent="0.35">
      <c r="B2" s="42" t="s">
        <v>0</v>
      </c>
      <c r="C2" s="43"/>
      <c r="D2" s="43"/>
      <c r="E2" s="43"/>
      <c r="F2" s="43"/>
      <c r="G2" s="44"/>
      <c r="H2" s="42" t="s">
        <v>2</v>
      </c>
      <c r="I2" s="43"/>
      <c r="J2" s="43"/>
      <c r="K2" s="43"/>
      <c r="L2" s="44"/>
      <c r="M2" s="42" t="s">
        <v>1</v>
      </c>
      <c r="N2" s="43"/>
      <c r="O2" s="43"/>
      <c r="P2" s="43"/>
      <c r="Q2" s="44"/>
    </row>
    <row r="3" spans="1:22" s="4" customFormat="1" ht="15" thickBot="1" x14ac:dyDescent="0.35"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5" t="s">
        <v>9</v>
      </c>
      <c r="I3" s="16" t="s">
        <v>10</v>
      </c>
      <c r="J3" s="16" t="s">
        <v>11</v>
      </c>
      <c r="K3" s="16" t="s">
        <v>26</v>
      </c>
      <c r="L3" s="17" t="s">
        <v>25</v>
      </c>
      <c r="M3" s="15" t="s">
        <v>9</v>
      </c>
      <c r="N3" s="16" t="s">
        <v>10</v>
      </c>
      <c r="O3" s="16" t="s">
        <v>11</v>
      </c>
      <c r="P3" s="16" t="s">
        <v>26</v>
      </c>
      <c r="Q3" s="17" t="s">
        <v>25</v>
      </c>
    </row>
    <row r="4" spans="1:22" x14ac:dyDescent="0.3">
      <c r="A4" s="11" t="s">
        <v>12</v>
      </c>
      <c r="B4" s="10">
        <v>1.79</v>
      </c>
      <c r="C4" s="7">
        <v>8.9499999999999993</v>
      </c>
      <c r="D4" s="7">
        <v>17.899999999999999</v>
      </c>
      <c r="E4" s="7">
        <v>89.5</v>
      </c>
      <c r="F4" s="7">
        <v>179</v>
      </c>
      <c r="G4" s="9">
        <v>358</v>
      </c>
      <c r="H4" s="8">
        <v>70</v>
      </c>
      <c r="I4" s="7">
        <v>94</v>
      </c>
      <c r="J4" s="7">
        <v>118</v>
      </c>
      <c r="K4" s="7">
        <v>160</v>
      </c>
      <c r="L4" s="9">
        <v>177</v>
      </c>
      <c r="M4" s="8">
        <v>70</v>
      </c>
      <c r="N4" s="7">
        <v>94</v>
      </c>
      <c r="O4" s="7">
        <v>118</v>
      </c>
      <c r="P4" s="7">
        <v>160</v>
      </c>
      <c r="Q4" s="9">
        <v>177</v>
      </c>
    </row>
    <row r="5" spans="1:22" x14ac:dyDescent="0.3">
      <c r="A5" s="12" t="s">
        <v>13</v>
      </c>
      <c r="B5" s="10">
        <v>67</v>
      </c>
      <c r="C5" s="7">
        <v>67</v>
      </c>
      <c r="D5" s="7">
        <v>67</v>
      </c>
      <c r="E5" s="7">
        <v>67</v>
      </c>
      <c r="F5" s="7">
        <v>84</v>
      </c>
      <c r="G5" s="9">
        <v>113</v>
      </c>
      <c r="H5" s="8">
        <v>34</v>
      </c>
      <c r="I5" s="7">
        <v>42</v>
      </c>
      <c r="J5" s="7">
        <v>56</v>
      </c>
      <c r="K5" s="7">
        <v>70</v>
      </c>
      <c r="L5" s="9">
        <v>84</v>
      </c>
      <c r="M5" s="8">
        <v>34</v>
      </c>
      <c r="N5" s="7">
        <v>42</v>
      </c>
      <c r="O5" s="7">
        <v>56</v>
      </c>
      <c r="P5" s="7">
        <v>70</v>
      </c>
      <c r="Q5" s="9">
        <v>84</v>
      </c>
    </row>
    <row r="6" spans="1:22" x14ac:dyDescent="0.3">
      <c r="A6" s="12" t="s">
        <v>14</v>
      </c>
      <c r="B6" s="10">
        <v>67</v>
      </c>
      <c r="C6" s="7">
        <v>67</v>
      </c>
      <c r="D6" s="7">
        <v>67</v>
      </c>
      <c r="E6" s="7">
        <v>67</v>
      </c>
      <c r="F6" s="7">
        <v>84</v>
      </c>
      <c r="G6" s="9">
        <v>113</v>
      </c>
      <c r="H6" s="8">
        <v>34</v>
      </c>
      <c r="I6" s="7">
        <v>42</v>
      </c>
      <c r="J6" s="7">
        <v>56</v>
      </c>
      <c r="K6" s="7">
        <v>70</v>
      </c>
      <c r="L6" s="9">
        <v>84</v>
      </c>
      <c r="M6" s="8">
        <v>34</v>
      </c>
      <c r="N6" s="7">
        <v>42</v>
      </c>
      <c r="O6" s="7">
        <v>56</v>
      </c>
      <c r="P6" s="7">
        <v>70</v>
      </c>
      <c r="Q6" s="9">
        <v>84</v>
      </c>
    </row>
    <row r="7" spans="1:22" x14ac:dyDescent="0.3">
      <c r="A7" s="12" t="s">
        <v>19</v>
      </c>
      <c r="B7" s="10">
        <v>67</v>
      </c>
      <c r="C7" s="7">
        <v>67</v>
      </c>
      <c r="D7" s="7">
        <v>67</v>
      </c>
      <c r="E7" s="7">
        <v>67</v>
      </c>
      <c r="F7" s="7">
        <v>84</v>
      </c>
      <c r="G7" s="9">
        <v>113</v>
      </c>
      <c r="H7" s="8">
        <v>0</v>
      </c>
      <c r="I7" s="7">
        <v>0</v>
      </c>
      <c r="J7" s="7">
        <v>0</v>
      </c>
      <c r="K7" s="7">
        <v>0</v>
      </c>
      <c r="L7" s="9">
        <v>0</v>
      </c>
      <c r="M7" s="8">
        <v>17</v>
      </c>
      <c r="N7" s="7">
        <v>21</v>
      </c>
      <c r="O7" s="7">
        <v>27</v>
      </c>
      <c r="P7" s="7">
        <v>33</v>
      </c>
      <c r="Q7" s="9">
        <v>39</v>
      </c>
    </row>
    <row r="8" spans="1:22" x14ac:dyDescent="0.3">
      <c r="A8" s="12" t="s">
        <v>15</v>
      </c>
      <c r="B8" s="10">
        <v>30</v>
      </c>
      <c r="C8" s="7">
        <v>30</v>
      </c>
      <c r="D8" s="7">
        <v>30</v>
      </c>
      <c r="E8" s="7">
        <v>50</v>
      </c>
      <c r="F8" s="7">
        <v>50</v>
      </c>
      <c r="G8" s="9">
        <v>100</v>
      </c>
      <c r="H8" s="8">
        <v>0</v>
      </c>
      <c r="I8" s="7">
        <v>0</v>
      </c>
      <c r="J8" s="7">
        <v>0</v>
      </c>
      <c r="K8" s="7">
        <v>0</v>
      </c>
      <c r="L8" s="9">
        <v>0</v>
      </c>
      <c r="M8" s="8">
        <v>30</v>
      </c>
      <c r="N8" s="7">
        <v>30</v>
      </c>
      <c r="O8" s="7">
        <v>40</v>
      </c>
      <c r="P8" s="7">
        <v>50</v>
      </c>
      <c r="Q8" s="9">
        <v>50</v>
      </c>
    </row>
    <row r="9" spans="1:22" s="22" customFormat="1" ht="15" thickBot="1" x14ac:dyDescent="0.35">
      <c r="A9" s="13" t="s">
        <v>16</v>
      </c>
      <c r="B9" s="18">
        <f t="shared" ref="B9:Q9" si="0">SUM(B4:B8)</f>
        <v>232.79000000000002</v>
      </c>
      <c r="C9" s="19">
        <f t="shared" si="0"/>
        <v>239.95</v>
      </c>
      <c r="D9" s="19">
        <f t="shared" si="0"/>
        <v>248.9</v>
      </c>
      <c r="E9" s="19">
        <f t="shared" si="0"/>
        <v>340.5</v>
      </c>
      <c r="F9" s="19">
        <f t="shared" si="0"/>
        <v>481</v>
      </c>
      <c r="G9" s="20">
        <f t="shared" si="0"/>
        <v>797</v>
      </c>
      <c r="H9" s="21">
        <f t="shared" si="0"/>
        <v>138</v>
      </c>
      <c r="I9" s="19">
        <f t="shared" si="0"/>
        <v>178</v>
      </c>
      <c r="J9" s="19">
        <f t="shared" si="0"/>
        <v>230</v>
      </c>
      <c r="K9" s="19">
        <f t="shared" si="0"/>
        <v>300</v>
      </c>
      <c r="L9" s="20">
        <f t="shared" si="0"/>
        <v>345</v>
      </c>
      <c r="M9" s="21">
        <f t="shared" si="0"/>
        <v>185</v>
      </c>
      <c r="N9" s="19">
        <f t="shared" si="0"/>
        <v>229</v>
      </c>
      <c r="O9" s="19">
        <f t="shared" si="0"/>
        <v>297</v>
      </c>
      <c r="P9" s="19">
        <f t="shared" si="0"/>
        <v>383</v>
      </c>
      <c r="Q9" s="20">
        <f t="shared" si="0"/>
        <v>434</v>
      </c>
    </row>
    <row r="10" spans="1:22" x14ac:dyDescent="0.3">
      <c r="H10"/>
      <c r="L10"/>
    </row>
    <row r="11" spans="1:22" ht="20.399999999999999" thickBot="1" x14ac:dyDescent="0.45">
      <c r="H11"/>
      <c r="I11" s="14" t="s">
        <v>18</v>
      </c>
      <c r="L11"/>
    </row>
    <row r="12" spans="1:22" ht="15.75" customHeight="1" thickBot="1" x14ac:dyDescent="0.35">
      <c r="A12" s="3"/>
      <c r="B12" s="42" t="s">
        <v>22</v>
      </c>
      <c r="C12" s="43"/>
      <c r="D12" s="43"/>
      <c r="E12" s="43"/>
      <c r="F12" s="43"/>
      <c r="G12" s="44"/>
      <c r="H12" s="42" t="s">
        <v>24</v>
      </c>
      <c r="I12" s="43"/>
      <c r="J12" s="43"/>
      <c r="K12" s="43"/>
      <c r="L12" s="44"/>
      <c r="M12" s="42" t="s">
        <v>20</v>
      </c>
      <c r="N12" s="43"/>
      <c r="O12" s="43"/>
      <c r="P12" s="43"/>
      <c r="Q12" s="44"/>
      <c r="R12" s="42" t="s">
        <v>23</v>
      </c>
      <c r="S12" s="43"/>
      <c r="T12" s="43"/>
      <c r="U12" s="43"/>
      <c r="V12" s="44"/>
    </row>
    <row r="13" spans="1:22" ht="15" thickBot="1" x14ac:dyDescent="0.35">
      <c r="A13" s="4"/>
      <c r="B13" s="15" t="s">
        <v>33</v>
      </c>
      <c r="C13" s="39">
        <v>5</v>
      </c>
      <c r="D13" s="39">
        <v>10</v>
      </c>
      <c r="E13" s="39">
        <v>50</v>
      </c>
      <c r="F13" s="39">
        <v>100</v>
      </c>
      <c r="G13" s="40">
        <v>200</v>
      </c>
      <c r="H13" s="15" t="s">
        <v>9</v>
      </c>
      <c r="I13" s="16" t="s">
        <v>10</v>
      </c>
      <c r="J13" s="16" t="s">
        <v>11</v>
      </c>
      <c r="K13" s="16" t="s">
        <v>26</v>
      </c>
      <c r="L13" s="17" t="s">
        <v>25</v>
      </c>
      <c r="M13" s="15" t="s">
        <v>9</v>
      </c>
      <c r="N13" s="16" t="s">
        <v>10</v>
      </c>
      <c r="O13" s="16" t="s">
        <v>11</v>
      </c>
      <c r="P13" s="16" t="s">
        <v>26</v>
      </c>
      <c r="Q13" s="17" t="s">
        <v>25</v>
      </c>
      <c r="R13" s="15" t="s">
        <v>9</v>
      </c>
      <c r="S13" s="16" t="s">
        <v>10</v>
      </c>
      <c r="T13" s="16" t="s">
        <v>11</v>
      </c>
      <c r="U13" s="16" t="s">
        <v>26</v>
      </c>
      <c r="V13" s="17" t="s">
        <v>25</v>
      </c>
    </row>
    <row r="14" spans="1:22" x14ac:dyDescent="0.3">
      <c r="A14" s="11" t="s">
        <v>12</v>
      </c>
      <c r="B14" s="27">
        <v>0.55000000000000004</v>
      </c>
      <c r="C14" s="28">
        <f>(B14*C13)*B20/100</f>
        <v>2.75</v>
      </c>
      <c r="D14" s="28">
        <f>(B14*D13)*B20/100</f>
        <v>5.5</v>
      </c>
      <c r="E14" s="28">
        <f>(B14*E13)*B20/100</f>
        <v>27.500000000000004</v>
      </c>
      <c r="F14" s="28">
        <f>(B14*F13)*B20/100</f>
        <v>55.000000000000007</v>
      </c>
      <c r="G14" s="29">
        <f>(B14*G13)*B20/100</f>
        <v>110.00000000000001</v>
      </c>
      <c r="H14" s="8">
        <v>43</v>
      </c>
      <c r="I14" s="7">
        <v>58</v>
      </c>
      <c r="J14" s="7">
        <v>73</v>
      </c>
      <c r="K14" s="7">
        <v>99</v>
      </c>
      <c r="L14" s="9">
        <v>109</v>
      </c>
      <c r="M14" s="8">
        <v>14</v>
      </c>
      <c r="N14" s="7">
        <v>19</v>
      </c>
      <c r="O14" s="7">
        <v>24</v>
      </c>
      <c r="P14" s="7">
        <v>33</v>
      </c>
      <c r="Q14" s="9">
        <v>36</v>
      </c>
      <c r="R14" s="8">
        <v>2</v>
      </c>
      <c r="S14" s="7">
        <v>3</v>
      </c>
      <c r="T14" s="7">
        <v>5</v>
      </c>
      <c r="U14" s="7">
        <v>7</v>
      </c>
      <c r="V14" s="9">
        <v>9</v>
      </c>
    </row>
    <row r="15" spans="1:22" x14ac:dyDescent="0.3">
      <c r="A15" s="12" t="s">
        <v>13</v>
      </c>
      <c r="B15" s="27">
        <v>0.39</v>
      </c>
      <c r="C15" s="28">
        <f>(B15*C13)*B20/100</f>
        <v>1.9500000000000002</v>
      </c>
      <c r="D15" s="28">
        <f>(B15*D13)*B20/100</f>
        <v>3.9000000000000004</v>
      </c>
      <c r="E15" s="28">
        <f>(B15*E13)*B20/100</f>
        <v>19.5</v>
      </c>
      <c r="F15" s="28">
        <f>(B15*F13)*B20/100</f>
        <v>39</v>
      </c>
      <c r="G15" s="29">
        <f>(B15*G13)*B20/100</f>
        <v>78</v>
      </c>
      <c r="H15" s="30">
        <v>0</v>
      </c>
      <c r="I15" s="28">
        <v>0</v>
      </c>
      <c r="J15" s="28">
        <v>0</v>
      </c>
      <c r="K15" s="28">
        <v>0</v>
      </c>
      <c r="L15" s="29">
        <v>0</v>
      </c>
      <c r="M15" s="30">
        <v>0</v>
      </c>
      <c r="N15" s="28">
        <v>0</v>
      </c>
      <c r="O15" s="28">
        <v>0</v>
      </c>
      <c r="P15" s="28">
        <v>0</v>
      </c>
      <c r="Q15" s="29">
        <v>0</v>
      </c>
      <c r="R15" s="30">
        <v>0</v>
      </c>
      <c r="S15" s="28">
        <v>0</v>
      </c>
      <c r="T15" s="28">
        <v>0</v>
      </c>
      <c r="U15" s="28">
        <v>0</v>
      </c>
      <c r="V15" s="29">
        <v>0</v>
      </c>
    </row>
    <row r="16" spans="1:22" x14ac:dyDescent="0.3">
      <c r="A16" s="12" t="s">
        <v>14</v>
      </c>
      <c r="B16" s="27">
        <v>0.39</v>
      </c>
      <c r="C16" s="28">
        <f>(B16*C13)*B20/100</f>
        <v>1.9500000000000002</v>
      </c>
      <c r="D16" s="28">
        <f>(B16*D13)*B20/100</f>
        <v>3.9000000000000004</v>
      </c>
      <c r="E16" s="28">
        <f>(B16*E13)*B20/100</f>
        <v>19.5</v>
      </c>
      <c r="F16" s="28">
        <f>(B16*F13)*B20/100</f>
        <v>39</v>
      </c>
      <c r="G16" s="29">
        <f>(B16*G13)*B20/100</f>
        <v>78</v>
      </c>
      <c r="H16" s="30">
        <v>0</v>
      </c>
      <c r="I16" s="28">
        <v>0</v>
      </c>
      <c r="J16" s="28">
        <v>0</v>
      </c>
      <c r="K16" s="28">
        <v>0</v>
      </c>
      <c r="L16" s="29">
        <v>0</v>
      </c>
      <c r="M16" s="30">
        <v>0</v>
      </c>
      <c r="N16" s="28">
        <v>0</v>
      </c>
      <c r="O16" s="28">
        <v>0</v>
      </c>
      <c r="P16" s="28">
        <v>0</v>
      </c>
      <c r="Q16" s="29">
        <v>0</v>
      </c>
      <c r="R16" s="30">
        <v>0</v>
      </c>
      <c r="S16" s="28">
        <v>0</v>
      </c>
      <c r="T16" s="28">
        <v>0</v>
      </c>
      <c r="U16" s="28">
        <v>0</v>
      </c>
      <c r="V16" s="29">
        <v>0</v>
      </c>
    </row>
    <row r="17" spans="1:22" x14ac:dyDescent="0.3">
      <c r="A17" s="12" t="s">
        <v>19</v>
      </c>
      <c r="B17" s="27">
        <v>0.39</v>
      </c>
      <c r="C17" s="28">
        <f>(B17*C13)*B21/100</f>
        <v>9.7500000000000003E-2</v>
      </c>
      <c r="D17" s="28">
        <f>(B17*D13)*B21/100</f>
        <v>0.19500000000000001</v>
      </c>
      <c r="E17" s="28">
        <f>(B17*E13)*B21/100</f>
        <v>0.97499999999999998</v>
      </c>
      <c r="F17" s="28">
        <f>(B17*F13)*B21/100</f>
        <v>1.95</v>
      </c>
      <c r="G17" s="29">
        <f>(B17*G13)*B21/100</f>
        <v>3.9</v>
      </c>
      <c r="H17" s="30">
        <f>10*B22/100</f>
        <v>3</v>
      </c>
      <c r="I17" s="28">
        <f>15*B22/100</f>
        <v>4.5</v>
      </c>
      <c r="J17" s="28">
        <f>19*B22/100</f>
        <v>5.7</v>
      </c>
      <c r="K17" s="28">
        <f>24*B22/100</f>
        <v>7.2</v>
      </c>
      <c r="L17" s="29">
        <f>28*B22/100</f>
        <v>8.4</v>
      </c>
      <c r="M17" s="30">
        <f>10*B22/100</f>
        <v>3</v>
      </c>
      <c r="N17" s="28">
        <f>15*B22/100</f>
        <v>4.5</v>
      </c>
      <c r="O17" s="28">
        <f>19*B22/100</f>
        <v>5.7</v>
      </c>
      <c r="P17" s="28">
        <f>24*B22/100</f>
        <v>7.2</v>
      </c>
      <c r="Q17" s="29">
        <f>28*B22/100</f>
        <v>8.4</v>
      </c>
      <c r="R17" s="30">
        <f>10*B22/100</f>
        <v>3</v>
      </c>
      <c r="S17" s="28">
        <f>15*B22/100</f>
        <v>4.5</v>
      </c>
      <c r="T17" s="28">
        <f>19*B22/100</f>
        <v>5.7</v>
      </c>
      <c r="U17" s="28">
        <f>24*B22/100</f>
        <v>7.2</v>
      </c>
      <c r="V17" s="29">
        <f>28*B22/100</f>
        <v>8.4</v>
      </c>
    </row>
    <row r="18" spans="1:22" ht="57.6" x14ac:dyDescent="0.3">
      <c r="A18" s="25" t="s">
        <v>27</v>
      </c>
      <c r="B18" s="27">
        <v>0.5</v>
      </c>
      <c r="C18" s="28">
        <f>(B18*C13)*B22/100</f>
        <v>0.75</v>
      </c>
      <c r="D18" s="28">
        <f>(B18*D13)*B22/100</f>
        <v>1.5</v>
      </c>
      <c r="E18" s="28">
        <f>(B18*E13)*B22/100</f>
        <v>7.5</v>
      </c>
      <c r="F18" s="28">
        <f>(B18*F13)*B22/100</f>
        <v>15</v>
      </c>
      <c r="G18" s="29">
        <f>(B18*G13)*B22/100</f>
        <v>30</v>
      </c>
      <c r="H18" s="8">
        <f>19*B21/100</f>
        <v>0.95</v>
      </c>
      <c r="I18" s="7">
        <f>26*B21/100</f>
        <v>1.3</v>
      </c>
      <c r="J18" s="7">
        <f>32*B21/100</f>
        <v>1.6</v>
      </c>
      <c r="K18" s="7">
        <f>38*B21/100</f>
        <v>1.9</v>
      </c>
      <c r="L18" s="9">
        <f>44*B21/100</f>
        <v>2.2000000000000002</v>
      </c>
      <c r="M18" s="8">
        <f>19*B21/100</f>
        <v>0.95</v>
      </c>
      <c r="N18" s="7">
        <f>26*B21/100</f>
        <v>1.3</v>
      </c>
      <c r="O18" s="7">
        <f>32*B21/100</f>
        <v>1.6</v>
      </c>
      <c r="P18" s="7">
        <f>38*B21/100</f>
        <v>1.9</v>
      </c>
      <c r="Q18" s="9">
        <f>44*B21/100</f>
        <v>2.2000000000000002</v>
      </c>
      <c r="R18" s="8">
        <f>19*B21/100</f>
        <v>0.95</v>
      </c>
      <c r="S18" s="7">
        <f>26*B21/100</f>
        <v>1.3</v>
      </c>
      <c r="T18" s="7">
        <f>32*B21/100</f>
        <v>1.6</v>
      </c>
      <c r="U18" s="7">
        <f>38*B21/100</f>
        <v>1.9</v>
      </c>
      <c r="V18" s="9">
        <f>44*B21/100</f>
        <v>2.2000000000000002</v>
      </c>
    </row>
    <row r="19" spans="1:22" ht="15" thickBot="1" x14ac:dyDescent="0.35">
      <c r="A19" s="13" t="s">
        <v>16</v>
      </c>
      <c r="B19" s="18">
        <f t="shared" ref="B19:V19" si="1">SUM(B14:B18)</f>
        <v>2.2200000000000002</v>
      </c>
      <c r="C19" s="19">
        <f t="shared" si="1"/>
        <v>7.4975000000000005</v>
      </c>
      <c r="D19" s="19">
        <f t="shared" si="1"/>
        <v>14.995000000000001</v>
      </c>
      <c r="E19" s="19">
        <f t="shared" si="1"/>
        <v>74.974999999999994</v>
      </c>
      <c r="F19" s="19">
        <f t="shared" si="1"/>
        <v>149.94999999999999</v>
      </c>
      <c r="G19" s="20">
        <f t="shared" si="1"/>
        <v>299.89999999999998</v>
      </c>
      <c r="H19" s="21">
        <f t="shared" si="1"/>
        <v>46.95</v>
      </c>
      <c r="I19" s="19">
        <f t="shared" si="1"/>
        <v>63.8</v>
      </c>
      <c r="J19" s="19">
        <f t="shared" si="1"/>
        <v>80.3</v>
      </c>
      <c r="K19" s="19">
        <f t="shared" si="1"/>
        <v>108.10000000000001</v>
      </c>
      <c r="L19" s="20">
        <f t="shared" si="1"/>
        <v>119.60000000000001</v>
      </c>
      <c r="M19" s="21">
        <f t="shared" si="1"/>
        <v>17.95</v>
      </c>
      <c r="N19" s="19">
        <f t="shared" si="1"/>
        <v>24.8</v>
      </c>
      <c r="O19" s="19">
        <f t="shared" si="1"/>
        <v>31.3</v>
      </c>
      <c r="P19" s="19">
        <f t="shared" si="1"/>
        <v>42.1</v>
      </c>
      <c r="Q19" s="20">
        <f t="shared" si="1"/>
        <v>46.6</v>
      </c>
      <c r="R19" s="21">
        <f t="shared" si="1"/>
        <v>5.95</v>
      </c>
      <c r="S19" s="19">
        <f t="shared" si="1"/>
        <v>8.8000000000000007</v>
      </c>
      <c r="T19" s="19">
        <f t="shared" si="1"/>
        <v>12.299999999999999</v>
      </c>
      <c r="U19" s="19">
        <f t="shared" si="1"/>
        <v>16.099999999999998</v>
      </c>
      <c r="V19" s="20">
        <f t="shared" si="1"/>
        <v>19.599999999999998</v>
      </c>
    </row>
    <row r="20" spans="1:22" x14ac:dyDescent="0.3">
      <c r="A20" s="23" t="s">
        <v>21</v>
      </c>
      <c r="B20" s="41">
        <v>100</v>
      </c>
      <c r="H20"/>
      <c r="L20"/>
    </row>
    <row r="21" spans="1:22" ht="43.2" x14ac:dyDescent="0.3">
      <c r="A21" s="1" t="s">
        <v>28</v>
      </c>
      <c r="B21" s="41">
        <v>5</v>
      </c>
      <c r="H21"/>
      <c r="L21"/>
    </row>
    <row r="22" spans="1:22" ht="57.6" x14ac:dyDescent="0.3">
      <c r="A22" s="1" t="s">
        <v>32</v>
      </c>
      <c r="B22" s="41">
        <v>30</v>
      </c>
      <c r="H22"/>
      <c r="L22"/>
    </row>
    <row r="23" spans="1:22" x14ac:dyDescent="0.3">
      <c r="H23"/>
      <c r="L23"/>
    </row>
    <row r="24" spans="1:22" x14ac:dyDescent="0.3">
      <c r="H24"/>
      <c r="L24"/>
    </row>
    <row r="25" spans="1:22" x14ac:dyDescent="0.3">
      <c r="H25"/>
      <c r="L25"/>
    </row>
    <row r="26" spans="1:22" x14ac:dyDescent="0.3">
      <c r="H26"/>
      <c r="L26"/>
    </row>
    <row r="27" spans="1:22" x14ac:dyDescent="0.3">
      <c r="H27"/>
      <c r="L27"/>
    </row>
    <row r="28" spans="1:22" x14ac:dyDescent="0.3">
      <c r="H28"/>
      <c r="L28"/>
    </row>
    <row r="29" spans="1:22" x14ac:dyDescent="0.3">
      <c r="H29"/>
      <c r="L29"/>
    </row>
    <row r="30" spans="1:22" x14ac:dyDescent="0.3">
      <c r="H30"/>
      <c r="L30"/>
    </row>
    <row r="31" spans="1:22" x14ac:dyDescent="0.3">
      <c r="H31"/>
      <c r="L31"/>
    </row>
    <row r="32" spans="1:22" x14ac:dyDescent="0.3">
      <c r="H32"/>
      <c r="L32"/>
    </row>
    <row r="33" spans="8:12" x14ac:dyDescent="0.3">
      <c r="H33"/>
      <c r="L33"/>
    </row>
    <row r="34" spans="8:12" x14ac:dyDescent="0.3">
      <c r="H34"/>
      <c r="L34"/>
    </row>
    <row r="35" spans="8:12" x14ac:dyDescent="0.3">
      <c r="H35"/>
      <c r="L35"/>
    </row>
    <row r="36" spans="8:12" x14ac:dyDescent="0.3">
      <c r="H36"/>
      <c r="L36"/>
    </row>
    <row r="37" spans="8:12" x14ac:dyDescent="0.3">
      <c r="H37"/>
      <c r="L37"/>
    </row>
    <row r="38" spans="8:12" x14ac:dyDescent="0.3">
      <c r="H38"/>
      <c r="L38"/>
    </row>
    <row r="39" spans="8:12" x14ac:dyDescent="0.3">
      <c r="H39"/>
      <c r="L39"/>
    </row>
    <row r="40" spans="8:12" x14ac:dyDescent="0.3">
      <c r="H40"/>
      <c r="L40"/>
    </row>
    <row r="41" spans="8:12" x14ac:dyDescent="0.3">
      <c r="H41"/>
      <c r="L41"/>
    </row>
    <row r="42" spans="8:12" x14ac:dyDescent="0.3">
      <c r="H42"/>
      <c r="L42"/>
    </row>
    <row r="43" spans="8:12" x14ac:dyDescent="0.3">
      <c r="H43"/>
      <c r="L43"/>
    </row>
    <row r="44" spans="8:12" x14ac:dyDescent="0.3">
      <c r="H44"/>
      <c r="L44"/>
    </row>
    <row r="45" spans="8:12" x14ac:dyDescent="0.3">
      <c r="H45"/>
      <c r="L45"/>
    </row>
    <row r="46" spans="8:12" x14ac:dyDescent="0.3">
      <c r="H46"/>
      <c r="L46"/>
    </row>
    <row r="47" spans="8:12" x14ac:dyDescent="0.3">
      <c r="H47"/>
      <c r="L47"/>
    </row>
    <row r="48" spans="8:12" x14ac:dyDescent="0.3">
      <c r="H48"/>
      <c r="L48"/>
    </row>
    <row r="49" spans="8:12" x14ac:dyDescent="0.3">
      <c r="H49"/>
      <c r="L49"/>
    </row>
    <row r="50" spans="8:12" x14ac:dyDescent="0.3">
      <c r="H50"/>
      <c r="L50"/>
    </row>
    <row r="51" spans="8:12" x14ac:dyDescent="0.3">
      <c r="H51"/>
      <c r="L51"/>
    </row>
    <row r="52" spans="8:12" x14ac:dyDescent="0.3">
      <c r="H52"/>
      <c r="L52"/>
    </row>
    <row r="53" spans="8:12" x14ac:dyDescent="0.3">
      <c r="H53"/>
      <c r="L53"/>
    </row>
    <row r="54" spans="8:12" x14ac:dyDescent="0.3">
      <c r="H54"/>
      <c r="L54"/>
    </row>
    <row r="55" spans="8:12" x14ac:dyDescent="0.3">
      <c r="H55"/>
      <c r="L55"/>
    </row>
    <row r="56" spans="8:12" x14ac:dyDescent="0.3">
      <c r="H56"/>
      <c r="L56"/>
    </row>
    <row r="57" spans="8:12" x14ac:dyDescent="0.3">
      <c r="H57"/>
      <c r="L57"/>
    </row>
    <row r="58" spans="8:12" x14ac:dyDescent="0.3">
      <c r="H58"/>
      <c r="L58"/>
    </row>
    <row r="59" spans="8:12" x14ac:dyDescent="0.3">
      <c r="H59"/>
      <c r="L59"/>
    </row>
    <row r="60" spans="8:12" x14ac:dyDescent="0.3">
      <c r="H60"/>
      <c r="L60"/>
    </row>
    <row r="61" spans="8:12" x14ac:dyDescent="0.3">
      <c r="H61"/>
      <c r="L61"/>
    </row>
  </sheetData>
  <mergeCells count="7">
    <mergeCell ref="R12:V12"/>
    <mergeCell ref="B2:G2"/>
    <mergeCell ref="H2:L2"/>
    <mergeCell ref="M2:Q2"/>
    <mergeCell ref="B12:G12"/>
    <mergeCell ref="H12:L12"/>
    <mergeCell ref="M12:Q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BC3B-D476-4B4A-9D9A-5CB281A38644}">
  <dimension ref="A1:V61"/>
  <sheetViews>
    <sheetView workbookViewId="0">
      <selection activeCell="T22" sqref="T22"/>
    </sheetView>
  </sheetViews>
  <sheetFormatPr defaultRowHeight="14.4" x14ac:dyDescent="0.3"/>
  <cols>
    <col min="1" max="1" width="15.6640625" customWidth="1"/>
    <col min="2" max="7" width="10.44140625" customWidth="1"/>
    <col min="8" max="8" width="10.44140625" style="5" customWidth="1"/>
    <col min="9" max="11" width="10.44140625" customWidth="1"/>
    <col min="12" max="12" width="10.44140625" style="6" customWidth="1"/>
    <col min="13" max="22" width="10.44140625" customWidth="1"/>
  </cols>
  <sheetData>
    <row r="1" spans="1:22" ht="20.399999999999999" thickBot="1" x14ac:dyDescent="0.45">
      <c r="H1"/>
      <c r="I1" s="14" t="s">
        <v>17</v>
      </c>
      <c r="L1"/>
    </row>
    <row r="2" spans="1:22" s="3" customFormat="1" ht="30" customHeight="1" thickBot="1" x14ac:dyDescent="0.35">
      <c r="B2" s="42" t="s">
        <v>0</v>
      </c>
      <c r="C2" s="43"/>
      <c r="D2" s="43"/>
      <c r="E2" s="43"/>
      <c r="F2" s="43"/>
      <c r="G2" s="44"/>
      <c r="H2" s="42" t="s">
        <v>2</v>
      </c>
      <c r="I2" s="43"/>
      <c r="J2" s="43"/>
      <c r="K2" s="43"/>
      <c r="L2" s="44"/>
      <c r="M2" s="42" t="s">
        <v>1</v>
      </c>
      <c r="N2" s="43"/>
      <c r="O2" s="43"/>
      <c r="P2" s="43"/>
      <c r="Q2" s="44"/>
    </row>
    <row r="3" spans="1:22" s="4" customFormat="1" ht="15" thickBot="1" x14ac:dyDescent="0.35"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5" t="s">
        <v>9</v>
      </c>
      <c r="I3" s="16" t="s">
        <v>10</v>
      </c>
      <c r="J3" s="16" t="s">
        <v>11</v>
      </c>
      <c r="K3" s="16" t="s">
        <v>26</v>
      </c>
      <c r="L3" s="17" t="s">
        <v>25</v>
      </c>
      <c r="M3" s="15" t="s">
        <v>9</v>
      </c>
      <c r="N3" s="16" t="s">
        <v>10</v>
      </c>
      <c r="O3" s="16" t="s">
        <v>11</v>
      </c>
      <c r="P3" s="16" t="s">
        <v>26</v>
      </c>
      <c r="Q3" s="17" t="s">
        <v>25</v>
      </c>
    </row>
    <row r="4" spans="1:22" x14ac:dyDescent="0.3">
      <c r="A4" s="11" t="s">
        <v>12</v>
      </c>
      <c r="B4" s="10">
        <v>2.38</v>
      </c>
      <c r="C4" s="7">
        <v>11.9</v>
      </c>
      <c r="D4" s="7">
        <v>23.8</v>
      </c>
      <c r="E4" s="7">
        <v>119</v>
      </c>
      <c r="F4" s="7">
        <v>238</v>
      </c>
      <c r="G4" s="9">
        <v>476</v>
      </c>
      <c r="H4" s="8">
        <v>70</v>
      </c>
      <c r="I4" s="7">
        <v>94</v>
      </c>
      <c r="J4" s="7">
        <v>118</v>
      </c>
      <c r="K4" s="7">
        <v>160</v>
      </c>
      <c r="L4" s="9">
        <v>177</v>
      </c>
      <c r="M4" s="8">
        <v>70</v>
      </c>
      <c r="N4" s="7">
        <v>94</v>
      </c>
      <c r="O4" s="7">
        <v>118</v>
      </c>
      <c r="P4" s="7">
        <v>160</v>
      </c>
      <c r="Q4" s="9">
        <v>177</v>
      </c>
    </row>
    <row r="5" spans="1:22" x14ac:dyDescent="0.3">
      <c r="A5" s="12" t="s">
        <v>13</v>
      </c>
      <c r="B5" s="10">
        <v>129</v>
      </c>
      <c r="C5" s="7">
        <v>129</v>
      </c>
      <c r="D5" s="7">
        <v>129</v>
      </c>
      <c r="E5" s="7">
        <v>129</v>
      </c>
      <c r="F5" s="7">
        <v>144</v>
      </c>
      <c r="G5" s="9">
        <v>160</v>
      </c>
      <c r="H5" s="8">
        <v>34</v>
      </c>
      <c r="I5" s="7">
        <v>42</v>
      </c>
      <c r="J5" s="7">
        <v>56</v>
      </c>
      <c r="K5" s="7">
        <v>70</v>
      </c>
      <c r="L5" s="9">
        <v>84</v>
      </c>
      <c r="M5" s="8">
        <v>34</v>
      </c>
      <c r="N5" s="7">
        <v>42</v>
      </c>
      <c r="O5" s="7">
        <v>56</v>
      </c>
      <c r="P5" s="7">
        <v>70</v>
      </c>
      <c r="Q5" s="9">
        <v>84</v>
      </c>
    </row>
    <row r="6" spans="1:22" x14ac:dyDescent="0.3">
      <c r="A6" s="12" t="s">
        <v>14</v>
      </c>
      <c r="B6" s="10">
        <v>129</v>
      </c>
      <c r="C6" s="7">
        <v>129</v>
      </c>
      <c r="D6" s="7">
        <v>129</v>
      </c>
      <c r="E6" s="7">
        <v>129</v>
      </c>
      <c r="F6" s="7">
        <v>144</v>
      </c>
      <c r="G6" s="9">
        <v>160</v>
      </c>
      <c r="H6" s="8">
        <v>34</v>
      </c>
      <c r="I6" s="7">
        <v>42</v>
      </c>
      <c r="J6" s="7">
        <v>56</v>
      </c>
      <c r="K6" s="7">
        <v>70</v>
      </c>
      <c r="L6" s="9">
        <v>84</v>
      </c>
      <c r="M6" s="8">
        <v>34</v>
      </c>
      <c r="N6" s="7">
        <v>42</v>
      </c>
      <c r="O6" s="7">
        <v>56</v>
      </c>
      <c r="P6" s="7">
        <v>70</v>
      </c>
      <c r="Q6" s="9">
        <v>84</v>
      </c>
    </row>
    <row r="7" spans="1:22" x14ac:dyDescent="0.3">
      <c r="A7" s="12" t="s">
        <v>19</v>
      </c>
      <c r="B7" s="10">
        <v>129</v>
      </c>
      <c r="C7" s="7">
        <v>129</v>
      </c>
      <c r="D7" s="7">
        <v>129</v>
      </c>
      <c r="E7" s="7">
        <v>129</v>
      </c>
      <c r="F7" s="7">
        <v>144</v>
      </c>
      <c r="G7" s="9">
        <v>160</v>
      </c>
      <c r="H7" s="8">
        <v>0</v>
      </c>
      <c r="I7" s="7">
        <v>0</v>
      </c>
      <c r="J7" s="7">
        <v>0</v>
      </c>
      <c r="K7" s="7">
        <v>0</v>
      </c>
      <c r="L7" s="9">
        <v>0</v>
      </c>
      <c r="M7" s="8">
        <v>17</v>
      </c>
      <c r="N7" s="7">
        <v>21</v>
      </c>
      <c r="O7" s="7">
        <v>27</v>
      </c>
      <c r="P7" s="7">
        <v>33</v>
      </c>
      <c r="Q7" s="9">
        <v>39</v>
      </c>
    </row>
    <row r="8" spans="1:22" x14ac:dyDescent="0.3">
      <c r="A8" s="12" t="s">
        <v>15</v>
      </c>
      <c r="B8" s="10">
        <v>150</v>
      </c>
      <c r="C8" s="10">
        <v>150</v>
      </c>
      <c r="D8" s="10">
        <v>150</v>
      </c>
      <c r="E8" s="10">
        <v>150</v>
      </c>
      <c r="F8" s="10">
        <v>150</v>
      </c>
      <c r="G8" s="10">
        <v>150</v>
      </c>
      <c r="H8" s="8">
        <v>0</v>
      </c>
      <c r="I8" s="7">
        <v>0</v>
      </c>
      <c r="J8" s="7">
        <v>0</v>
      </c>
      <c r="K8" s="7">
        <v>0</v>
      </c>
      <c r="L8" s="9">
        <v>0</v>
      </c>
      <c r="M8" s="8">
        <v>30</v>
      </c>
      <c r="N8" s="7">
        <v>30</v>
      </c>
      <c r="O8" s="7">
        <v>40</v>
      </c>
      <c r="P8" s="7">
        <v>50</v>
      </c>
      <c r="Q8" s="9">
        <v>50</v>
      </c>
    </row>
    <row r="9" spans="1:22" s="22" customFormat="1" ht="15" thickBot="1" x14ac:dyDescent="0.35">
      <c r="A9" s="13" t="s">
        <v>16</v>
      </c>
      <c r="B9" s="18">
        <f t="shared" ref="B9:Q9" si="0">SUM(B4:B8)</f>
        <v>539.38</v>
      </c>
      <c r="C9" s="19">
        <f t="shared" si="0"/>
        <v>548.9</v>
      </c>
      <c r="D9" s="19">
        <f t="shared" si="0"/>
        <v>560.79999999999995</v>
      </c>
      <c r="E9" s="19">
        <f t="shared" si="0"/>
        <v>656</v>
      </c>
      <c r="F9" s="19">
        <f t="shared" si="0"/>
        <v>820</v>
      </c>
      <c r="G9" s="20">
        <f t="shared" si="0"/>
        <v>1106</v>
      </c>
      <c r="H9" s="21">
        <f t="shared" si="0"/>
        <v>138</v>
      </c>
      <c r="I9" s="19">
        <f t="shared" si="0"/>
        <v>178</v>
      </c>
      <c r="J9" s="19">
        <f t="shared" si="0"/>
        <v>230</v>
      </c>
      <c r="K9" s="19">
        <f t="shared" si="0"/>
        <v>300</v>
      </c>
      <c r="L9" s="20">
        <f t="shared" si="0"/>
        <v>345</v>
      </c>
      <c r="M9" s="21">
        <f t="shared" si="0"/>
        <v>185</v>
      </c>
      <c r="N9" s="19">
        <f t="shared" si="0"/>
        <v>229</v>
      </c>
      <c r="O9" s="19">
        <f t="shared" si="0"/>
        <v>297</v>
      </c>
      <c r="P9" s="19">
        <f t="shared" si="0"/>
        <v>383</v>
      </c>
      <c r="Q9" s="20">
        <f t="shared" si="0"/>
        <v>434</v>
      </c>
    </row>
    <row r="10" spans="1:22" x14ac:dyDescent="0.3">
      <c r="H10"/>
      <c r="L10"/>
    </row>
    <row r="11" spans="1:22" ht="20.399999999999999" thickBot="1" x14ac:dyDescent="0.45">
      <c r="H11"/>
      <c r="I11" s="14" t="s">
        <v>18</v>
      </c>
      <c r="L11"/>
    </row>
    <row r="12" spans="1:22" ht="15.75" customHeight="1" thickBot="1" x14ac:dyDescent="0.35">
      <c r="A12" s="3"/>
      <c r="B12" s="42" t="s">
        <v>22</v>
      </c>
      <c r="C12" s="43"/>
      <c r="D12" s="43"/>
      <c r="E12" s="43"/>
      <c r="F12" s="43"/>
      <c r="G12" s="44"/>
      <c r="H12" s="42" t="s">
        <v>24</v>
      </c>
      <c r="I12" s="43"/>
      <c r="J12" s="43"/>
      <c r="K12" s="43"/>
      <c r="L12" s="44"/>
      <c r="M12" s="42" t="s">
        <v>20</v>
      </c>
      <c r="N12" s="43"/>
      <c r="O12" s="43"/>
      <c r="P12" s="43"/>
      <c r="Q12" s="44"/>
      <c r="R12" s="42" t="s">
        <v>23</v>
      </c>
      <c r="S12" s="43"/>
      <c r="T12" s="43"/>
      <c r="U12" s="43"/>
      <c r="V12" s="44"/>
    </row>
    <row r="13" spans="1:22" ht="15" thickBot="1" x14ac:dyDescent="0.35">
      <c r="A13" s="4"/>
      <c r="B13" s="15" t="s">
        <v>33</v>
      </c>
      <c r="C13" s="39">
        <v>5</v>
      </c>
      <c r="D13" s="39">
        <v>10</v>
      </c>
      <c r="E13" s="39">
        <v>50</v>
      </c>
      <c r="F13" s="39">
        <v>100</v>
      </c>
      <c r="G13" s="40">
        <v>200</v>
      </c>
      <c r="H13" s="15" t="s">
        <v>9</v>
      </c>
      <c r="I13" s="16" t="s">
        <v>10</v>
      </c>
      <c r="J13" s="16" t="s">
        <v>11</v>
      </c>
      <c r="K13" s="16" t="s">
        <v>26</v>
      </c>
      <c r="L13" s="17" t="s">
        <v>25</v>
      </c>
      <c r="M13" s="15" t="s">
        <v>9</v>
      </c>
      <c r="N13" s="16" t="s">
        <v>10</v>
      </c>
      <c r="O13" s="16" t="s">
        <v>11</v>
      </c>
      <c r="P13" s="16" t="s">
        <v>26</v>
      </c>
      <c r="Q13" s="17" t="s">
        <v>25</v>
      </c>
      <c r="R13" s="15" t="s">
        <v>9</v>
      </c>
      <c r="S13" s="16" t="s">
        <v>10</v>
      </c>
      <c r="T13" s="16" t="s">
        <v>11</v>
      </c>
      <c r="U13" s="16" t="s">
        <v>26</v>
      </c>
      <c r="V13" s="17" t="s">
        <v>25</v>
      </c>
    </row>
    <row r="14" spans="1:22" x14ac:dyDescent="0.3">
      <c r="A14" s="11" t="s">
        <v>12</v>
      </c>
      <c r="B14" s="27">
        <v>0.55000000000000004</v>
      </c>
      <c r="C14" s="28">
        <f>(B14*C13)*B20/100</f>
        <v>2.75</v>
      </c>
      <c r="D14" s="28">
        <f>(B14*D13)*B20/100</f>
        <v>5.5</v>
      </c>
      <c r="E14" s="28">
        <f>(B14*E13)*B20/100</f>
        <v>27.500000000000004</v>
      </c>
      <c r="F14" s="28">
        <f>(B14*F13)*B20/100</f>
        <v>55.000000000000007</v>
      </c>
      <c r="G14" s="29">
        <f>(B14*G13)*B20/100</f>
        <v>110.00000000000001</v>
      </c>
      <c r="H14" s="8">
        <v>43</v>
      </c>
      <c r="I14" s="7">
        <v>58</v>
      </c>
      <c r="J14" s="7">
        <v>73</v>
      </c>
      <c r="K14" s="7">
        <v>99</v>
      </c>
      <c r="L14" s="9">
        <v>109</v>
      </c>
      <c r="M14" s="8">
        <v>14</v>
      </c>
      <c r="N14" s="7">
        <v>19</v>
      </c>
      <c r="O14" s="7">
        <v>24</v>
      </c>
      <c r="P14" s="7">
        <v>33</v>
      </c>
      <c r="Q14" s="9">
        <v>36</v>
      </c>
      <c r="R14" s="8">
        <v>2</v>
      </c>
      <c r="S14" s="7">
        <v>3</v>
      </c>
      <c r="T14" s="7">
        <v>5</v>
      </c>
      <c r="U14" s="7">
        <v>7</v>
      </c>
      <c r="V14" s="9">
        <v>9</v>
      </c>
    </row>
    <row r="15" spans="1:22" x14ac:dyDescent="0.3">
      <c r="A15" s="12" t="s">
        <v>13</v>
      </c>
      <c r="B15" s="27">
        <v>0.52</v>
      </c>
      <c r="C15" s="28">
        <f>(B15*C13)*B20/100</f>
        <v>2.6</v>
      </c>
      <c r="D15" s="28">
        <f>(B15*D13)*B20/100</f>
        <v>5.2</v>
      </c>
      <c r="E15" s="28">
        <f>(B15*E13)*B20/100</f>
        <v>26</v>
      </c>
      <c r="F15" s="28">
        <f>(B15*F13)*B20/100</f>
        <v>52</v>
      </c>
      <c r="G15" s="29">
        <f>(B15*G13)*B20/100</f>
        <v>104</v>
      </c>
      <c r="H15" s="30">
        <v>0</v>
      </c>
      <c r="I15" s="28">
        <v>0</v>
      </c>
      <c r="J15" s="28">
        <v>0</v>
      </c>
      <c r="K15" s="28">
        <v>0</v>
      </c>
      <c r="L15" s="29">
        <v>0</v>
      </c>
      <c r="M15" s="30">
        <v>0</v>
      </c>
      <c r="N15" s="28">
        <v>0</v>
      </c>
      <c r="O15" s="28">
        <v>0</v>
      </c>
      <c r="P15" s="28">
        <v>0</v>
      </c>
      <c r="Q15" s="29">
        <v>0</v>
      </c>
      <c r="R15" s="30">
        <v>0</v>
      </c>
      <c r="S15" s="28">
        <v>0</v>
      </c>
      <c r="T15" s="28">
        <v>0</v>
      </c>
      <c r="U15" s="28">
        <v>0</v>
      </c>
      <c r="V15" s="29">
        <v>0</v>
      </c>
    </row>
    <row r="16" spans="1:22" x14ac:dyDescent="0.3">
      <c r="A16" s="12" t="s">
        <v>14</v>
      </c>
      <c r="B16" s="27">
        <v>0.52</v>
      </c>
      <c r="C16" s="28">
        <f>(B16*C13)*B20/100</f>
        <v>2.6</v>
      </c>
      <c r="D16" s="28">
        <f>(B16*D13)*B20/100</f>
        <v>5.2</v>
      </c>
      <c r="E16" s="28">
        <f>(B16*E13)*B20/100</f>
        <v>26</v>
      </c>
      <c r="F16" s="28">
        <f>(B16*F13)*B20/100</f>
        <v>52</v>
      </c>
      <c r="G16" s="29">
        <f>(B16*G13)*B20/100</f>
        <v>104</v>
      </c>
      <c r="H16" s="30">
        <v>0</v>
      </c>
      <c r="I16" s="28">
        <v>0</v>
      </c>
      <c r="J16" s="28">
        <v>0</v>
      </c>
      <c r="K16" s="28">
        <v>0</v>
      </c>
      <c r="L16" s="29">
        <v>0</v>
      </c>
      <c r="M16" s="30">
        <v>0</v>
      </c>
      <c r="N16" s="28">
        <v>0</v>
      </c>
      <c r="O16" s="28">
        <v>0</v>
      </c>
      <c r="P16" s="28">
        <v>0</v>
      </c>
      <c r="Q16" s="29">
        <v>0</v>
      </c>
      <c r="R16" s="30">
        <v>0</v>
      </c>
      <c r="S16" s="28">
        <v>0</v>
      </c>
      <c r="T16" s="28">
        <v>0</v>
      </c>
      <c r="U16" s="28">
        <v>0</v>
      </c>
      <c r="V16" s="29">
        <v>0</v>
      </c>
    </row>
    <row r="17" spans="1:22" x14ac:dyDescent="0.3">
      <c r="A17" s="12" t="s">
        <v>19</v>
      </c>
      <c r="B17" s="27">
        <v>0.52</v>
      </c>
      <c r="C17" s="28">
        <f>(B17*C13)*B21/100</f>
        <v>0.13</v>
      </c>
      <c r="D17" s="28">
        <f>(B17*D13)*B21/100</f>
        <v>0.26</v>
      </c>
      <c r="E17" s="28">
        <f>(B17*E13)*B21/100</f>
        <v>1.3</v>
      </c>
      <c r="F17" s="28">
        <f>(B17*F13)*B21/100</f>
        <v>2.6</v>
      </c>
      <c r="G17" s="29">
        <f>(B17*G13)*B21/100</f>
        <v>5.2</v>
      </c>
      <c r="H17" s="30">
        <f>10*B22/100</f>
        <v>3</v>
      </c>
      <c r="I17" s="28">
        <f>15*B22/100</f>
        <v>4.5</v>
      </c>
      <c r="J17" s="28">
        <f>19*B22/100</f>
        <v>5.7</v>
      </c>
      <c r="K17" s="28">
        <f>24*B22/100</f>
        <v>7.2</v>
      </c>
      <c r="L17" s="29">
        <f>28*B22/100</f>
        <v>8.4</v>
      </c>
      <c r="M17" s="30">
        <f>10*B22/100</f>
        <v>3</v>
      </c>
      <c r="N17" s="28">
        <f>15*B22/100</f>
        <v>4.5</v>
      </c>
      <c r="O17" s="28">
        <f>19*B22/100</f>
        <v>5.7</v>
      </c>
      <c r="P17" s="28">
        <f>24*B22/100</f>
        <v>7.2</v>
      </c>
      <c r="Q17" s="29">
        <f>28*B22/100</f>
        <v>8.4</v>
      </c>
      <c r="R17" s="30">
        <f>10*B22/100</f>
        <v>3</v>
      </c>
      <c r="S17" s="28">
        <f>15*B22/100</f>
        <v>4.5</v>
      </c>
      <c r="T17" s="28">
        <f>19*B22/100</f>
        <v>5.7</v>
      </c>
      <c r="U17" s="28">
        <f>24*B22/100</f>
        <v>7.2</v>
      </c>
      <c r="V17" s="29">
        <f>28*B22/100</f>
        <v>8.4</v>
      </c>
    </row>
    <row r="18" spans="1:22" ht="57.6" x14ac:dyDescent="0.3">
      <c r="A18" s="25" t="s">
        <v>27</v>
      </c>
      <c r="B18" s="27">
        <v>1</v>
      </c>
      <c r="C18" s="28">
        <f>(B18*C13)*B22/100</f>
        <v>1.5</v>
      </c>
      <c r="D18" s="28">
        <f>(B18*D13)*B22/100</f>
        <v>3</v>
      </c>
      <c r="E18" s="28">
        <f>(B18*E13)*B22/100</f>
        <v>15</v>
      </c>
      <c r="F18" s="28">
        <f>(B18*F13)*B22/100</f>
        <v>30</v>
      </c>
      <c r="G18" s="29">
        <f>(B18*G13)*B22/100</f>
        <v>60</v>
      </c>
      <c r="H18" s="8">
        <f>19*B21/100</f>
        <v>0.95</v>
      </c>
      <c r="I18" s="7">
        <f>26*B21/100</f>
        <v>1.3</v>
      </c>
      <c r="J18" s="7">
        <f>32*B21/100</f>
        <v>1.6</v>
      </c>
      <c r="K18" s="7">
        <f>38*B21/100</f>
        <v>1.9</v>
      </c>
      <c r="L18" s="9">
        <f>44*B21/100</f>
        <v>2.2000000000000002</v>
      </c>
      <c r="M18" s="8">
        <f>19*B21/100</f>
        <v>0.95</v>
      </c>
      <c r="N18" s="7">
        <f>26*B21/100</f>
        <v>1.3</v>
      </c>
      <c r="O18" s="7">
        <f>32*B21/100</f>
        <v>1.6</v>
      </c>
      <c r="P18" s="7">
        <f>38*B21/100</f>
        <v>1.9</v>
      </c>
      <c r="Q18" s="9">
        <f>44*B21/100</f>
        <v>2.2000000000000002</v>
      </c>
      <c r="R18" s="8">
        <f>19*B21/100</f>
        <v>0.95</v>
      </c>
      <c r="S18" s="7">
        <f>26*B21/100</f>
        <v>1.3</v>
      </c>
      <c r="T18" s="7">
        <f>32*B21/100</f>
        <v>1.6</v>
      </c>
      <c r="U18" s="7">
        <f>38*B21/100</f>
        <v>1.9</v>
      </c>
      <c r="V18" s="9">
        <f>44*B21/100</f>
        <v>2.2000000000000002</v>
      </c>
    </row>
    <row r="19" spans="1:22" ht="15" thickBot="1" x14ac:dyDescent="0.35">
      <c r="A19" s="13" t="s">
        <v>16</v>
      </c>
      <c r="B19" s="18">
        <f t="shared" ref="B19:V19" si="1">SUM(B14:B18)</f>
        <v>3.1100000000000003</v>
      </c>
      <c r="C19" s="19">
        <f t="shared" si="1"/>
        <v>9.58</v>
      </c>
      <c r="D19" s="19">
        <f t="shared" si="1"/>
        <v>19.16</v>
      </c>
      <c r="E19" s="19">
        <f t="shared" si="1"/>
        <v>95.8</v>
      </c>
      <c r="F19" s="19">
        <f t="shared" si="1"/>
        <v>191.6</v>
      </c>
      <c r="G19" s="20">
        <f t="shared" si="1"/>
        <v>383.2</v>
      </c>
      <c r="H19" s="21">
        <f t="shared" si="1"/>
        <v>46.95</v>
      </c>
      <c r="I19" s="19">
        <f t="shared" si="1"/>
        <v>63.8</v>
      </c>
      <c r="J19" s="19">
        <f t="shared" si="1"/>
        <v>80.3</v>
      </c>
      <c r="K19" s="19">
        <f t="shared" si="1"/>
        <v>108.10000000000001</v>
      </c>
      <c r="L19" s="20">
        <f t="shared" si="1"/>
        <v>119.60000000000001</v>
      </c>
      <c r="M19" s="21">
        <f t="shared" si="1"/>
        <v>17.95</v>
      </c>
      <c r="N19" s="19">
        <f t="shared" si="1"/>
        <v>24.8</v>
      </c>
      <c r="O19" s="19">
        <f t="shared" si="1"/>
        <v>31.3</v>
      </c>
      <c r="P19" s="19">
        <f t="shared" si="1"/>
        <v>42.1</v>
      </c>
      <c r="Q19" s="20">
        <f t="shared" si="1"/>
        <v>46.6</v>
      </c>
      <c r="R19" s="21">
        <f t="shared" si="1"/>
        <v>5.95</v>
      </c>
      <c r="S19" s="19">
        <f t="shared" si="1"/>
        <v>8.8000000000000007</v>
      </c>
      <c r="T19" s="19">
        <f t="shared" si="1"/>
        <v>12.299999999999999</v>
      </c>
      <c r="U19" s="19">
        <f t="shared" si="1"/>
        <v>16.099999999999998</v>
      </c>
      <c r="V19" s="20">
        <f t="shared" si="1"/>
        <v>19.599999999999998</v>
      </c>
    </row>
    <row r="20" spans="1:22" x14ac:dyDescent="0.3">
      <c r="A20" s="23" t="s">
        <v>21</v>
      </c>
      <c r="B20" s="41">
        <v>100</v>
      </c>
      <c r="H20"/>
      <c r="L20"/>
    </row>
    <row r="21" spans="1:22" ht="43.2" x14ac:dyDescent="0.3">
      <c r="A21" s="1" t="s">
        <v>28</v>
      </c>
      <c r="B21" s="41">
        <v>5</v>
      </c>
      <c r="H21"/>
      <c r="L21"/>
    </row>
    <row r="22" spans="1:22" ht="57.6" x14ac:dyDescent="0.3">
      <c r="A22" s="1" t="s">
        <v>32</v>
      </c>
      <c r="B22" s="41">
        <v>30</v>
      </c>
      <c r="H22"/>
      <c r="L22"/>
    </row>
    <row r="23" spans="1:22" x14ac:dyDescent="0.3">
      <c r="H23"/>
      <c r="L23"/>
    </row>
    <row r="24" spans="1:22" x14ac:dyDescent="0.3">
      <c r="H24"/>
      <c r="L24"/>
    </row>
    <row r="25" spans="1:22" x14ac:dyDescent="0.3">
      <c r="H25"/>
      <c r="L25"/>
    </row>
    <row r="26" spans="1:22" x14ac:dyDescent="0.3">
      <c r="H26"/>
      <c r="L26"/>
    </row>
    <row r="27" spans="1:22" x14ac:dyDescent="0.3">
      <c r="H27"/>
      <c r="L27"/>
    </row>
    <row r="28" spans="1:22" x14ac:dyDescent="0.3">
      <c r="H28"/>
      <c r="L28"/>
    </row>
    <row r="29" spans="1:22" x14ac:dyDescent="0.3">
      <c r="H29"/>
      <c r="L29"/>
    </row>
    <row r="30" spans="1:22" x14ac:dyDescent="0.3">
      <c r="H30"/>
      <c r="L30"/>
    </row>
    <row r="31" spans="1:22" x14ac:dyDescent="0.3">
      <c r="H31"/>
      <c r="L31"/>
    </row>
    <row r="32" spans="1:22" x14ac:dyDescent="0.3">
      <c r="H32"/>
      <c r="L32"/>
    </row>
    <row r="33" spans="8:12" x14ac:dyDescent="0.3">
      <c r="H33"/>
      <c r="L33"/>
    </row>
    <row r="34" spans="8:12" x14ac:dyDescent="0.3">
      <c r="H34"/>
      <c r="L34"/>
    </row>
    <row r="35" spans="8:12" x14ac:dyDescent="0.3">
      <c r="H35"/>
      <c r="L35"/>
    </row>
    <row r="36" spans="8:12" x14ac:dyDescent="0.3">
      <c r="H36"/>
      <c r="L36"/>
    </row>
    <row r="37" spans="8:12" x14ac:dyDescent="0.3">
      <c r="H37"/>
      <c r="L37"/>
    </row>
    <row r="38" spans="8:12" x14ac:dyDescent="0.3">
      <c r="H38"/>
      <c r="L38"/>
    </row>
    <row r="39" spans="8:12" x14ac:dyDescent="0.3">
      <c r="H39"/>
      <c r="L39"/>
    </row>
    <row r="40" spans="8:12" x14ac:dyDescent="0.3">
      <c r="H40"/>
      <c r="L40"/>
    </row>
    <row r="41" spans="8:12" x14ac:dyDescent="0.3">
      <c r="H41"/>
      <c r="L41"/>
    </row>
    <row r="42" spans="8:12" x14ac:dyDescent="0.3">
      <c r="H42"/>
      <c r="L42"/>
    </row>
    <row r="43" spans="8:12" x14ac:dyDescent="0.3">
      <c r="H43"/>
      <c r="L43"/>
    </row>
    <row r="44" spans="8:12" x14ac:dyDescent="0.3">
      <c r="H44"/>
      <c r="L44"/>
    </row>
    <row r="45" spans="8:12" x14ac:dyDescent="0.3">
      <c r="H45"/>
      <c r="L45"/>
    </row>
    <row r="46" spans="8:12" x14ac:dyDescent="0.3">
      <c r="H46"/>
      <c r="L46"/>
    </row>
    <row r="47" spans="8:12" x14ac:dyDescent="0.3">
      <c r="H47"/>
      <c r="L47"/>
    </row>
    <row r="48" spans="8:12" x14ac:dyDescent="0.3">
      <c r="H48"/>
      <c r="L48"/>
    </row>
    <row r="49" spans="8:12" x14ac:dyDescent="0.3">
      <c r="H49"/>
      <c r="L49"/>
    </row>
    <row r="50" spans="8:12" x14ac:dyDescent="0.3">
      <c r="H50"/>
      <c r="L50"/>
    </row>
    <row r="51" spans="8:12" x14ac:dyDescent="0.3">
      <c r="H51"/>
      <c r="L51"/>
    </row>
    <row r="52" spans="8:12" x14ac:dyDescent="0.3">
      <c r="H52"/>
      <c r="L52"/>
    </row>
    <row r="53" spans="8:12" x14ac:dyDescent="0.3">
      <c r="H53"/>
      <c r="L53"/>
    </row>
    <row r="54" spans="8:12" x14ac:dyDescent="0.3">
      <c r="H54"/>
      <c r="L54"/>
    </row>
    <row r="55" spans="8:12" x14ac:dyDescent="0.3">
      <c r="H55"/>
      <c r="L55"/>
    </row>
    <row r="56" spans="8:12" x14ac:dyDescent="0.3">
      <c r="H56"/>
      <c r="L56"/>
    </row>
    <row r="57" spans="8:12" x14ac:dyDescent="0.3">
      <c r="H57"/>
      <c r="L57"/>
    </row>
    <row r="58" spans="8:12" x14ac:dyDescent="0.3">
      <c r="H58"/>
      <c r="L58"/>
    </row>
    <row r="59" spans="8:12" x14ac:dyDescent="0.3">
      <c r="H59"/>
      <c r="L59"/>
    </row>
    <row r="60" spans="8:12" x14ac:dyDescent="0.3">
      <c r="H60"/>
      <c r="L60"/>
    </row>
    <row r="61" spans="8:12" x14ac:dyDescent="0.3">
      <c r="H61"/>
      <c r="L61"/>
    </row>
  </sheetData>
  <mergeCells count="7">
    <mergeCell ref="R12:V12"/>
    <mergeCell ref="B2:G2"/>
    <mergeCell ref="H2:L2"/>
    <mergeCell ref="M2:Q2"/>
    <mergeCell ref="B12:G12"/>
    <mergeCell ref="H12:L12"/>
    <mergeCell ref="M12:Q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08A6-930D-452A-ABF9-29C5F4B005FC}">
  <dimension ref="A1:V61"/>
  <sheetViews>
    <sheetView tabSelected="1" topLeftCell="A2" workbookViewId="0">
      <selection activeCell="J21" sqref="J21"/>
    </sheetView>
  </sheetViews>
  <sheetFormatPr defaultRowHeight="14.4" x14ac:dyDescent="0.3"/>
  <cols>
    <col min="1" max="1" width="15.6640625" customWidth="1"/>
    <col min="2" max="7" width="9.88671875" customWidth="1"/>
    <col min="8" max="8" width="9.88671875" style="5" customWidth="1"/>
    <col min="9" max="11" width="9.88671875" customWidth="1"/>
    <col min="12" max="12" width="9.88671875" style="6" customWidth="1"/>
    <col min="13" max="22" width="9.88671875" customWidth="1"/>
  </cols>
  <sheetData>
    <row r="1" spans="1:22" ht="20.399999999999999" thickBot="1" x14ac:dyDescent="0.45">
      <c r="H1"/>
      <c r="I1" s="14" t="s">
        <v>17</v>
      </c>
      <c r="L1"/>
    </row>
    <row r="2" spans="1:22" s="3" customFormat="1" ht="30" customHeight="1" thickBot="1" x14ac:dyDescent="0.35">
      <c r="B2" s="42" t="s">
        <v>0</v>
      </c>
      <c r="C2" s="43"/>
      <c r="D2" s="43"/>
      <c r="E2" s="43"/>
      <c r="F2" s="43"/>
      <c r="G2" s="44"/>
      <c r="H2" s="42" t="s">
        <v>2</v>
      </c>
      <c r="I2" s="43"/>
      <c r="J2" s="43"/>
      <c r="K2" s="43"/>
      <c r="L2" s="44"/>
      <c r="M2" s="42" t="s">
        <v>1</v>
      </c>
      <c r="N2" s="43"/>
      <c r="O2" s="43"/>
      <c r="P2" s="43"/>
      <c r="Q2" s="44"/>
    </row>
    <row r="3" spans="1:22" s="4" customFormat="1" ht="15" thickBot="1" x14ac:dyDescent="0.35"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5" t="s">
        <v>9</v>
      </c>
      <c r="I3" s="16" t="s">
        <v>10</v>
      </c>
      <c r="J3" s="16" t="s">
        <v>11</v>
      </c>
      <c r="K3" s="16" t="s">
        <v>26</v>
      </c>
      <c r="L3" s="17" t="s">
        <v>25</v>
      </c>
      <c r="M3" s="15" t="s">
        <v>9</v>
      </c>
      <c r="N3" s="16" t="s">
        <v>10</v>
      </c>
      <c r="O3" s="16" t="s">
        <v>11</v>
      </c>
      <c r="P3" s="16" t="s">
        <v>26</v>
      </c>
      <c r="Q3" s="17" t="s">
        <v>25</v>
      </c>
    </row>
    <row r="4" spans="1:22" x14ac:dyDescent="0.3">
      <c r="A4" s="11" t="s">
        <v>12</v>
      </c>
      <c r="B4" s="10">
        <v>2.98</v>
      </c>
      <c r="C4" s="7">
        <v>14.9</v>
      </c>
      <c r="D4" s="7">
        <v>29.8</v>
      </c>
      <c r="E4" s="7">
        <v>149</v>
      </c>
      <c r="F4" s="7">
        <v>298</v>
      </c>
      <c r="G4" s="9">
        <v>596</v>
      </c>
      <c r="H4" s="8">
        <v>70</v>
      </c>
      <c r="I4" s="7">
        <v>94</v>
      </c>
      <c r="J4" s="7">
        <v>118</v>
      </c>
      <c r="K4" s="7">
        <v>160</v>
      </c>
      <c r="L4" s="9">
        <v>177</v>
      </c>
      <c r="M4" s="8">
        <v>70</v>
      </c>
      <c r="N4" s="7">
        <v>94</v>
      </c>
      <c r="O4" s="7">
        <v>118</v>
      </c>
      <c r="P4" s="7">
        <v>160</v>
      </c>
      <c r="Q4" s="9">
        <v>177</v>
      </c>
    </row>
    <row r="5" spans="1:22" x14ac:dyDescent="0.3">
      <c r="A5" s="12" t="s">
        <v>13</v>
      </c>
      <c r="B5" s="10">
        <v>160</v>
      </c>
      <c r="C5" s="10">
        <v>160</v>
      </c>
      <c r="D5" s="10">
        <v>160</v>
      </c>
      <c r="E5" s="10">
        <v>160</v>
      </c>
      <c r="F5" s="7">
        <v>193</v>
      </c>
      <c r="G5" s="9">
        <v>208</v>
      </c>
      <c r="H5" s="8">
        <v>34</v>
      </c>
      <c r="I5" s="7">
        <v>42</v>
      </c>
      <c r="J5" s="7">
        <v>56</v>
      </c>
      <c r="K5" s="7">
        <v>70</v>
      </c>
      <c r="L5" s="9">
        <v>84</v>
      </c>
      <c r="M5" s="8">
        <v>34</v>
      </c>
      <c r="N5" s="7">
        <v>42</v>
      </c>
      <c r="O5" s="7">
        <v>56</v>
      </c>
      <c r="P5" s="7">
        <v>70</v>
      </c>
      <c r="Q5" s="9">
        <v>84</v>
      </c>
    </row>
    <row r="6" spans="1:22" x14ac:dyDescent="0.3">
      <c r="A6" s="12" t="s">
        <v>14</v>
      </c>
      <c r="B6" s="10">
        <v>160</v>
      </c>
      <c r="C6" s="10">
        <v>160</v>
      </c>
      <c r="D6" s="10">
        <v>160</v>
      </c>
      <c r="E6" s="10">
        <v>160</v>
      </c>
      <c r="F6" s="7">
        <v>193</v>
      </c>
      <c r="G6" s="9">
        <v>208</v>
      </c>
      <c r="H6" s="8">
        <v>34</v>
      </c>
      <c r="I6" s="7">
        <v>42</v>
      </c>
      <c r="J6" s="7">
        <v>56</v>
      </c>
      <c r="K6" s="7">
        <v>70</v>
      </c>
      <c r="L6" s="9">
        <v>84</v>
      </c>
      <c r="M6" s="8">
        <v>34</v>
      </c>
      <c r="N6" s="7">
        <v>42</v>
      </c>
      <c r="O6" s="7">
        <v>56</v>
      </c>
      <c r="P6" s="7">
        <v>70</v>
      </c>
      <c r="Q6" s="9">
        <v>84</v>
      </c>
    </row>
    <row r="7" spans="1:22" x14ac:dyDescent="0.3">
      <c r="A7" s="12" t="s">
        <v>19</v>
      </c>
      <c r="B7" s="10">
        <v>160</v>
      </c>
      <c r="C7" s="10">
        <v>160</v>
      </c>
      <c r="D7" s="10">
        <v>160</v>
      </c>
      <c r="E7" s="10">
        <v>160</v>
      </c>
      <c r="F7" s="7">
        <v>193</v>
      </c>
      <c r="G7" s="9">
        <v>208</v>
      </c>
      <c r="H7" s="8">
        <v>0</v>
      </c>
      <c r="I7" s="7">
        <v>0</v>
      </c>
      <c r="J7" s="7">
        <v>0</v>
      </c>
      <c r="K7" s="7">
        <v>0</v>
      </c>
      <c r="L7" s="9">
        <v>0</v>
      </c>
      <c r="M7" s="8">
        <v>17</v>
      </c>
      <c r="N7" s="7">
        <v>21</v>
      </c>
      <c r="O7" s="7">
        <v>27</v>
      </c>
      <c r="P7" s="7">
        <v>33</v>
      </c>
      <c r="Q7" s="9">
        <v>39</v>
      </c>
    </row>
    <row r="8" spans="1:22" x14ac:dyDescent="0.3">
      <c r="A8" s="12" t="s">
        <v>15</v>
      </c>
      <c r="B8" s="10">
        <v>150</v>
      </c>
      <c r="C8" s="10">
        <v>150</v>
      </c>
      <c r="D8" s="10">
        <v>150</v>
      </c>
      <c r="E8" s="10">
        <v>150</v>
      </c>
      <c r="F8" s="10">
        <v>150</v>
      </c>
      <c r="G8" s="10">
        <v>150</v>
      </c>
      <c r="H8" s="8">
        <v>0</v>
      </c>
      <c r="I8" s="7">
        <v>0</v>
      </c>
      <c r="J8" s="7">
        <v>0</v>
      </c>
      <c r="K8" s="7">
        <v>0</v>
      </c>
      <c r="L8" s="9">
        <v>0</v>
      </c>
      <c r="M8" s="8">
        <v>30</v>
      </c>
      <c r="N8" s="7">
        <v>30</v>
      </c>
      <c r="O8" s="7">
        <v>40</v>
      </c>
      <c r="P8" s="7">
        <v>50</v>
      </c>
      <c r="Q8" s="9">
        <v>50</v>
      </c>
    </row>
    <row r="9" spans="1:22" s="22" customFormat="1" ht="15" thickBot="1" x14ac:dyDescent="0.35">
      <c r="A9" s="13" t="s">
        <v>16</v>
      </c>
      <c r="B9" s="18">
        <f t="shared" ref="B9:Q9" si="0">SUM(B4:B8)</f>
        <v>632.98</v>
      </c>
      <c r="C9" s="19">
        <f t="shared" si="0"/>
        <v>644.9</v>
      </c>
      <c r="D9" s="19">
        <f t="shared" si="0"/>
        <v>659.8</v>
      </c>
      <c r="E9" s="19">
        <f t="shared" si="0"/>
        <v>779</v>
      </c>
      <c r="F9" s="19">
        <f t="shared" si="0"/>
        <v>1027</v>
      </c>
      <c r="G9" s="20">
        <f t="shared" si="0"/>
        <v>1370</v>
      </c>
      <c r="H9" s="21">
        <f t="shared" si="0"/>
        <v>138</v>
      </c>
      <c r="I9" s="19">
        <f t="shared" si="0"/>
        <v>178</v>
      </c>
      <c r="J9" s="19">
        <f t="shared" si="0"/>
        <v>230</v>
      </c>
      <c r="K9" s="19">
        <f t="shared" si="0"/>
        <v>300</v>
      </c>
      <c r="L9" s="20">
        <f t="shared" si="0"/>
        <v>345</v>
      </c>
      <c r="M9" s="21">
        <f t="shared" si="0"/>
        <v>185</v>
      </c>
      <c r="N9" s="19">
        <f t="shared" si="0"/>
        <v>229</v>
      </c>
      <c r="O9" s="19">
        <f t="shared" si="0"/>
        <v>297</v>
      </c>
      <c r="P9" s="19">
        <f t="shared" si="0"/>
        <v>383</v>
      </c>
      <c r="Q9" s="20">
        <f t="shared" si="0"/>
        <v>434</v>
      </c>
    </row>
    <row r="10" spans="1:22" x14ac:dyDescent="0.3">
      <c r="H10"/>
      <c r="L10"/>
    </row>
    <row r="11" spans="1:22" ht="20.399999999999999" thickBot="1" x14ac:dyDescent="0.45">
      <c r="H11"/>
      <c r="I11" s="14" t="s">
        <v>18</v>
      </c>
      <c r="L11"/>
    </row>
    <row r="12" spans="1:22" ht="15.75" customHeight="1" thickBot="1" x14ac:dyDescent="0.35">
      <c r="A12" s="3"/>
      <c r="B12" s="42" t="s">
        <v>22</v>
      </c>
      <c r="C12" s="43"/>
      <c r="D12" s="43"/>
      <c r="E12" s="43"/>
      <c r="F12" s="43"/>
      <c r="G12" s="44"/>
      <c r="H12" s="42" t="s">
        <v>24</v>
      </c>
      <c r="I12" s="43"/>
      <c r="J12" s="43"/>
      <c r="K12" s="43"/>
      <c r="L12" s="44"/>
      <c r="M12" s="42" t="s">
        <v>20</v>
      </c>
      <c r="N12" s="43"/>
      <c r="O12" s="43"/>
      <c r="P12" s="43"/>
      <c r="Q12" s="44"/>
      <c r="R12" s="42" t="s">
        <v>23</v>
      </c>
      <c r="S12" s="43"/>
      <c r="T12" s="43"/>
      <c r="U12" s="43"/>
      <c r="V12" s="44"/>
    </row>
    <row r="13" spans="1:22" ht="15" thickBot="1" x14ac:dyDescent="0.35">
      <c r="A13" s="4"/>
      <c r="B13" s="15" t="s">
        <v>33</v>
      </c>
      <c r="C13" s="39">
        <v>5</v>
      </c>
      <c r="D13" s="39">
        <v>10</v>
      </c>
      <c r="E13" s="39">
        <v>50</v>
      </c>
      <c r="F13" s="39">
        <v>100</v>
      </c>
      <c r="G13" s="40">
        <v>200</v>
      </c>
      <c r="H13" s="15" t="s">
        <v>9</v>
      </c>
      <c r="I13" s="16" t="s">
        <v>10</v>
      </c>
      <c r="J13" s="16" t="s">
        <v>11</v>
      </c>
      <c r="K13" s="16" t="s">
        <v>26</v>
      </c>
      <c r="L13" s="17" t="s">
        <v>25</v>
      </c>
      <c r="M13" s="15" t="s">
        <v>9</v>
      </c>
      <c r="N13" s="16" t="s">
        <v>10</v>
      </c>
      <c r="O13" s="16" t="s">
        <v>11</v>
      </c>
      <c r="P13" s="16" t="s">
        <v>26</v>
      </c>
      <c r="Q13" s="17" t="s">
        <v>25</v>
      </c>
      <c r="R13" s="15" t="s">
        <v>9</v>
      </c>
      <c r="S13" s="16" t="s">
        <v>10</v>
      </c>
      <c r="T13" s="16" t="s">
        <v>11</v>
      </c>
      <c r="U13" s="16" t="s">
        <v>26</v>
      </c>
      <c r="V13" s="17" t="s">
        <v>25</v>
      </c>
    </row>
    <row r="14" spans="1:22" x14ac:dyDescent="0.3">
      <c r="A14" s="11" t="s">
        <v>12</v>
      </c>
      <c r="B14" s="27">
        <v>0.55000000000000004</v>
      </c>
      <c r="C14" s="28">
        <f>(B14*C13)*B20/100</f>
        <v>2.75</v>
      </c>
      <c r="D14" s="28">
        <f>(B14*D13)*B20/100</f>
        <v>5.5</v>
      </c>
      <c r="E14" s="28">
        <f>(B14*E13)*B20/100</f>
        <v>27.500000000000004</v>
      </c>
      <c r="F14" s="28">
        <f>(B14*F13)*B20/100</f>
        <v>55.000000000000007</v>
      </c>
      <c r="G14" s="29">
        <f>(B14*G13)*B20/100</f>
        <v>110.00000000000001</v>
      </c>
      <c r="H14" s="8">
        <v>43</v>
      </c>
      <c r="I14" s="7">
        <v>58</v>
      </c>
      <c r="J14" s="7">
        <v>73</v>
      </c>
      <c r="K14" s="7">
        <v>99</v>
      </c>
      <c r="L14" s="9">
        <v>109</v>
      </c>
      <c r="M14" s="8">
        <v>14</v>
      </c>
      <c r="N14" s="7">
        <v>19</v>
      </c>
      <c r="O14" s="7">
        <v>24</v>
      </c>
      <c r="P14" s="7">
        <v>33</v>
      </c>
      <c r="Q14" s="9">
        <v>36</v>
      </c>
      <c r="R14" s="8">
        <v>2</v>
      </c>
      <c r="S14" s="7">
        <v>3</v>
      </c>
      <c r="T14" s="7">
        <v>5</v>
      </c>
      <c r="U14" s="7">
        <v>7</v>
      </c>
      <c r="V14" s="9">
        <v>9</v>
      </c>
    </row>
    <row r="15" spans="1:22" x14ac:dyDescent="0.3">
      <c r="A15" s="12" t="s">
        <v>13</v>
      </c>
      <c r="B15" s="27">
        <v>0.65</v>
      </c>
      <c r="C15" s="28">
        <f>(B15*C13)*B20/100</f>
        <v>3.25</v>
      </c>
      <c r="D15" s="28">
        <f>(B15*D13)*B20/100</f>
        <v>6.5</v>
      </c>
      <c r="E15" s="28">
        <f>(B15*E13)*B20/100</f>
        <v>32.5</v>
      </c>
      <c r="F15" s="28">
        <f>(B15*F13)*B20/100</f>
        <v>65</v>
      </c>
      <c r="G15" s="29">
        <f>(B15*G13)*B20/100</f>
        <v>130</v>
      </c>
      <c r="H15" s="30">
        <v>0</v>
      </c>
      <c r="I15" s="28">
        <v>0</v>
      </c>
      <c r="J15" s="28">
        <v>0</v>
      </c>
      <c r="K15" s="28">
        <v>0</v>
      </c>
      <c r="L15" s="29">
        <v>0</v>
      </c>
      <c r="M15" s="30">
        <v>0</v>
      </c>
      <c r="N15" s="28">
        <v>0</v>
      </c>
      <c r="O15" s="28">
        <v>0</v>
      </c>
      <c r="P15" s="28">
        <v>0</v>
      </c>
      <c r="Q15" s="29">
        <v>0</v>
      </c>
      <c r="R15" s="30">
        <v>0</v>
      </c>
      <c r="S15" s="28">
        <v>0</v>
      </c>
      <c r="T15" s="28">
        <v>0</v>
      </c>
      <c r="U15" s="28">
        <v>0</v>
      </c>
      <c r="V15" s="29">
        <v>0</v>
      </c>
    </row>
    <row r="16" spans="1:22" x14ac:dyDescent="0.3">
      <c r="A16" s="12" t="s">
        <v>14</v>
      </c>
      <c r="B16" s="27">
        <v>0.65</v>
      </c>
      <c r="C16" s="28">
        <f>(B16*C13)*B20/100</f>
        <v>3.25</v>
      </c>
      <c r="D16" s="28">
        <f>(B16*D13)*B20/100</f>
        <v>6.5</v>
      </c>
      <c r="E16" s="28">
        <f>(B16*E13)*B20/100</f>
        <v>32.5</v>
      </c>
      <c r="F16" s="28">
        <f>(B16*F13)*B20/100</f>
        <v>65</v>
      </c>
      <c r="G16" s="29">
        <f>(B16*G13)*B20/100</f>
        <v>130</v>
      </c>
      <c r="H16" s="30">
        <v>0</v>
      </c>
      <c r="I16" s="28">
        <v>0</v>
      </c>
      <c r="J16" s="28">
        <v>0</v>
      </c>
      <c r="K16" s="28">
        <v>0</v>
      </c>
      <c r="L16" s="29">
        <v>0</v>
      </c>
      <c r="M16" s="30">
        <v>0</v>
      </c>
      <c r="N16" s="28">
        <v>0</v>
      </c>
      <c r="O16" s="28">
        <v>0</v>
      </c>
      <c r="P16" s="28">
        <v>0</v>
      </c>
      <c r="Q16" s="29">
        <v>0</v>
      </c>
      <c r="R16" s="30">
        <v>0</v>
      </c>
      <c r="S16" s="28">
        <v>0</v>
      </c>
      <c r="T16" s="28">
        <v>0</v>
      </c>
      <c r="U16" s="28">
        <v>0</v>
      </c>
      <c r="V16" s="29">
        <v>0</v>
      </c>
    </row>
    <row r="17" spans="1:22" x14ac:dyDescent="0.3">
      <c r="A17" s="12" t="s">
        <v>19</v>
      </c>
      <c r="B17" s="27">
        <v>0.65</v>
      </c>
      <c r="C17" s="28">
        <f>(B17*C13)*B22/100</f>
        <v>0.97499999999999998</v>
      </c>
      <c r="D17" s="28">
        <f>(B17*D13)*B21/100</f>
        <v>0.32500000000000001</v>
      </c>
      <c r="E17" s="28">
        <f>(B17*E13)*B21/100</f>
        <v>1.625</v>
      </c>
      <c r="F17" s="28">
        <f>(B17*F13)*B21/100</f>
        <v>3.25</v>
      </c>
      <c r="G17" s="29">
        <f>(B17*G13)*B21/100</f>
        <v>6.5</v>
      </c>
      <c r="H17" s="30">
        <f>10*B22/100</f>
        <v>3</v>
      </c>
      <c r="I17" s="28">
        <f>15*B22/100</f>
        <v>4.5</v>
      </c>
      <c r="J17" s="28">
        <f>19*B22/100</f>
        <v>5.7</v>
      </c>
      <c r="K17" s="28">
        <f>24*B22/100</f>
        <v>7.2</v>
      </c>
      <c r="L17" s="29">
        <f>28*B22/100</f>
        <v>8.4</v>
      </c>
      <c r="M17" s="30">
        <f>10*B22/100</f>
        <v>3</v>
      </c>
      <c r="N17" s="28">
        <f>15*B22/100</f>
        <v>4.5</v>
      </c>
      <c r="O17" s="28">
        <f>19*B22/100</f>
        <v>5.7</v>
      </c>
      <c r="P17" s="28">
        <f>24*B22/100</f>
        <v>7.2</v>
      </c>
      <c r="Q17" s="29">
        <f>28*B22/100</f>
        <v>8.4</v>
      </c>
      <c r="R17" s="30">
        <f>10*B22/100</f>
        <v>3</v>
      </c>
      <c r="S17" s="28">
        <f>15*B22/100</f>
        <v>4.5</v>
      </c>
      <c r="T17" s="28">
        <f>19*B22/100</f>
        <v>5.7</v>
      </c>
      <c r="U17" s="28">
        <f>24*B22/100</f>
        <v>7.2</v>
      </c>
      <c r="V17" s="29">
        <f>28*B22/100</f>
        <v>8.4</v>
      </c>
    </row>
    <row r="18" spans="1:22" ht="57.6" x14ac:dyDescent="0.3">
      <c r="A18" s="25" t="s">
        <v>27</v>
      </c>
      <c r="B18" s="27">
        <v>1.5</v>
      </c>
      <c r="C18" s="28">
        <f>(B18*C13)*B22/100</f>
        <v>2.25</v>
      </c>
      <c r="D18" s="28">
        <f>(B18*D13)*B22/100</f>
        <v>4.5</v>
      </c>
      <c r="E18" s="28">
        <f>(B18*E13)*B22/100</f>
        <v>22.5</v>
      </c>
      <c r="F18" s="28">
        <f>(B18*F13)*B22/100</f>
        <v>45</v>
      </c>
      <c r="G18" s="29">
        <f>(B18*G13)*B22/100</f>
        <v>90</v>
      </c>
      <c r="H18" s="8">
        <f>19*B21/100</f>
        <v>0.95</v>
      </c>
      <c r="I18" s="7">
        <f>26*B21/100</f>
        <v>1.3</v>
      </c>
      <c r="J18" s="7">
        <f>32*B21/100</f>
        <v>1.6</v>
      </c>
      <c r="K18" s="7">
        <f>38*B21/100</f>
        <v>1.9</v>
      </c>
      <c r="L18" s="9">
        <f>44*B21/100</f>
        <v>2.2000000000000002</v>
      </c>
      <c r="M18" s="8">
        <f>19*B21/100</f>
        <v>0.95</v>
      </c>
      <c r="N18" s="7">
        <f>26*B21/100</f>
        <v>1.3</v>
      </c>
      <c r="O18" s="7">
        <f>32*B21/100</f>
        <v>1.6</v>
      </c>
      <c r="P18" s="7">
        <f>38*B21/100</f>
        <v>1.9</v>
      </c>
      <c r="Q18" s="9">
        <f>44*B21/100</f>
        <v>2.2000000000000002</v>
      </c>
      <c r="R18" s="8">
        <f>19*B21/100</f>
        <v>0.95</v>
      </c>
      <c r="S18" s="7">
        <f>26*B21/100</f>
        <v>1.3</v>
      </c>
      <c r="T18" s="7">
        <f>32*B21/100</f>
        <v>1.6</v>
      </c>
      <c r="U18" s="7">
        <f>38*B21/100</f>
        <v>1.9</v>
      </c>
      <c r="V18" s="9">
        <f>44*B21/100</f>
        <v>2.2000000000000002</v>
      </c>
    </row>
    <row r="19" spans="1:22" ht="15" thickBot="1" x14ac:dyDescent="0.35">
      <c r="A19" s="13" t="s">
        <v>16</v>
      </c>
      <c r="B19" s="18">
        <f t="shared" ref="B19:V19" si="1">SUM(B14:B18)</f>
        <v>4</v>
      </c>
      <c r="C19" s="19">
        <f t="shared" si="1"/>
        <v>12.475</v>
      </c>
      <c r="D19" s="19">
        <f t="shared" si="1"/>
        <v>23.324999999999999</v>
      </c>
      <c r="E19" s="19">
        <f t="shared" si="1"/>
        <v>116.625</v>
      </c>
      <c r="F19" s="19">
        <f t="shared" si="1"/>
        <v>233.25</v>
      </c>
      <c r="G19" s="20">
        <f t="shared" si="1"/>
        <v>466.5</v>
      </c>
      <c r="H19" s="21">
        <f t="shared" si="1"/>
        <v>46.95</v>
      </c>
      <c r="I19" s="19">
        <f t="shared" si="1"/>
        <v>63.8</v>
      </c>
      <c r="J19" s="19">
        <f t="shared" si="1"/>
        <v>80.3</v>
      </c>
      <c r="K19" s="19">
        <f t="shared" si="1"/>
        <v>108.10000000000001</v>
      </c>
      <c r="L19" s="20">
        <f t="shared" si="1"/>
        <v>119.60000000000001</v>
      </c>
      <c r="M19" s="21">
        <f t="shared" si="1"/>
        <v>17.95</v>
      </c>
      <c r="N19" s="19">
        <f t="shared" si="1"/>
        <v>24.8</v>
      </c>
      <c r="O19" s="19">
        <f t="shared" si="1"/>
        <v>31.3</v>
      </c>
      <c r="P19" s="19">
        <f t="shared" si="1"/>
        <v>42.1</v>
      </c>
      <c r="Q19" s="20">
        <f t="shared" si="1"/>
        <v>46.6</v>
      </c>
      <c r="R19" s="21">
        <f t="shared" si="1"/>
        <v>5.95</v>
      </c>
      <c r="S19" s="19">
        <f t="shared" si="1"/>
        <v>8.8000000000000007</v>
      </c>
      <c r="T19" s="19">
        <f t="shared" si="1"/>
        <v>12.299999999999999</v>
      </c>
      <c r="U19" s="19">
        <f t="shared" si="1"/>
        <v>16.099999999999998</v>
      </c>
      <c r="V19" s="20">
        <f t="shared" si="1"/>
        <v>19.599999999999998</v>
      </c>
    </row>
    <row r="20" spans="1:22" x14ac:dyDescent="0.3">
      <c r="A20" s="23" t="s">
        <v>21</v>
      </c>
      <c r="B20" s="41">
        <v>100</v>
      </c>
      <c r="H20"/>
      <c r="L20"/>
    </row>
    <row r="21" spans="1:22" ht="43.2" x14ac:dyDescent="0.3">
      <c r="A21" s="1" t="s">
        <v>28</v>
      </c>
      <c r="B21" s="41">
        <v>5</v>
      </c>
      <c r="H21"/>
      <c r="L21"/>
    </row>
    <row r="22" spans="1:22" ht="57.6" x14ac:dyDescent="0.3">
      <c r="A22" s="1" t="s">
        <v>32</v>
      </c>
      <c r="B22" s="41">
        <v>30</v>
      </c>
      <c r="H22"/>
      <c r="L22"/>
    </row>
    <row r="23" spans="1:22" x14ac:dyDescent="0.3">
      <c r="H23"/>
      <c r="L23"/>
    </row>
    <row r="24" spans="1:22" x14ac:dyDescent="0.3">
      <c r="H24"/>
      <c r="L24"/>
    </row>
    <row r="25" spans="1:22" x14ac:dyDescent="0.3">
      <c r="H25"/>
      <c r="L25"/>
    </row>
    <row r="26" spans="1:22" x14ac:dyDescent="0.3">
      <c r="H26"/>
      <c r="L26"/>
    </row>
    <row r="27" spans="1:22" x14ac:dyDescent="0.3">
      <c r="H27"/>
      <c r="L27"/>
    </row>
    <row r="28" spans="1:22" x14ac:dyDescent="0.3">
      <c r="H28"/>
      <c r="L28"/>
    </row>
    <row r="29" spans="1:22" x14ac:dyDescent="0.3">
      <c r="H29"/>
      <c r="L29"/>
    </row>
    <row r="30" spans="1:22" x14ac:dyDescent="0.3">
      <c r="H30"/>
      <c r="L30"/>
    </row>
    <row r="31" spans="1:22" x14ac:dyDescent="0.3">
      <c r="H31"/>
      <c r="L31"/>
    </row>
    <row r="32" spans="1:22" x14ac:dyDescent="0.3">
      <c r="H32"/>
      <c r="L32"/>
    </row>
    <row r="33" spans="8:12" x14ac:dyDescent="0.3">
      <c r="H33"/>
      <c r="L33"/>
    </row>
    <row r="34" spans="8:12" x14ac:dyDescent="0.3">
      <c r="H34"/>
      <c r="L34"/>
    </row>
    <row r="35" spans="8:12" x14ac:dyDescent="0.3">
      <c r="H35"/>
      <c r="L35"/>
    </row>
    <row r="36" spans="8:12" x14ac:dyDescent="0.3">
      <c r="H36"/>
      <c r="L36"/>
    </row>
    <row r="37" spans="8:12" x14ac:dyDescent="0.3">
      <c r="H37"/>
      <c r="L37"/>
    </row>
    <row r="38" spans="8:12" x14ac:dyDescent="0.3">
      <c r="H38"/>
      <c r="L38"/>
    </row>
    <row r="39" spans="8:12" x14ac:dyDescent="0.3">
      <c r="H39"/>
      <c r="L39"/>
    </row>
    <row r="40" spans="8:12" x14ac:dyDescent="0.3">
      <c r="H40"/>
      <c r="L40"/>
    </row>
    <row r="41" spans="8:12" x14ac:dyDescent="0.3">
      <c r="H41"/>
      <c r="L41"/>
    </row>
    <row r="42" spans="8:12" x14ac:dyDescent="0.3">
      <c r="H42"/>
      <c r="L42"/>
    </row>
    <row r="43" spans="8:12" x14ac:dyDescent="0.3">
      <c r="H43"/>
      <c r="L43"/>
    </row>
    <row r="44" spans="8:12" x14ac:dyDescent="0.3">
      <c r="H44"/>
      <c r="L44"/>
    </row>
    <row r="45" spans="8:12" x14ac:dyDescent="0.3">
      <c r="H45"/>
      <c r="L45"/>
    </row>
    <row r="46" spans="8:12" x14ac:dyDescent="0.3">
      <c r="H46"/>
      <c r="L46"/>
    </row>
    <row r="47" spans="8:12" x14ac:dyDescent="0.3">
      <c r="H47"/>
      <c r="L47"/>
    </row>
    <row r="48" spans="8:12" x14ac:dyDescent="0.3">
      <c r="H48"/>
      <c r="L48"/>
    </row>
    <row r="49" spans="8:12" x14ac:dyDescent="0.3">
      <c r="H49"/>
      <c r="L49"/>
    </row>
    <row r="50" spans="8:12" x14ac:dyDescent="0.3">
      <c r="H50"/>
      <c r="L50"/>
    </row>
    <row r="51" spans="8:12" x14ac:dyDescent="0.3">
      <c r="H51"/>
      <c r="L51"/>
    </row>
    <row r="52" spans="8:12" x14ac:dyDescent="0.3">
      <c r="H52"/>
      <c r="L52"/>
    </row>
    <row r="53" spans="8:12" x14ac:dyDescent="0.3">
      <c r="H53"/>
      <c r="L53"/>
    </row>
    <row r="54" spans="8:12" x14ac:dyDescent="0.3">
      <c r="H54"/>
      <c r="L54"/>
    </row>
    <row r="55" spans="8:12" x14ac:dyDescent="0.3">
      <c r="H55"/>
      <c r="L55"/>
    </row>
    <row r="56" spans="8:12" x14ac:dyDescent="0.3">
      <c r="H56"/>
      <c r="L56"/>
    </row>
    <row r="57" spans="8:12" x14ac:dyDescent="0.3">
      <c r="H57"/>
      <c r="L57"/>
    </row>
    <row r="58" spans="8:12" x14ac:dyDescent="0.3">
      <c r="H58"/>
      <c r="L58"/>
    </row>
    <row r="59" spans="8:12" x14ac:dyDescent="0.3">
      <c r="H59"/>
      <c r="L59"/>
    </row>
    <row r="60" spans="8:12" x14ac:dyDescent="0.3">
      <c r="H60"/>
      <c r="L60"/>
    </row>
    <row r="61" spans="8:12" x14ac:dyDescent="0.3">
      <c r="H61"/>
      <c r="L61"/>
    </row>
  </sheetData>
  <mergeCells count="7">
    <mergeCell ref="R12:V12"/>
    <mergeCell ref="M12:Q12"/>
    <mergeCell ref="H12:L12"/>
    <mergeCell ref="B12:G12"/>
    <mergeCell ref="B2:G2"/>
    <mergeCell ref="H2:L2"/>
    <mergeCell ref="M2:Q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2 stele</vt:lpstr>
      <vt:lpstr>3 stele</vt:lpstr>
      <vt:lpstr>4 stele</vt:lpstr>
      <vt:lpstr>5 stele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Horatiu Valer Coldea</dc:creator>
  <cp:lastModifiedBy>Terra</cp:lastModifiedBy>
  <dcterms:created xsi:type="dcterms:W3CDTF">2023-08-14T08:49:12Z</dcterms:created>
  <dcterms:modified xsi:type="dcterms:W3CDTF">2023-10-18T11:59:56Z</dcterms:modified>
</cp:coreProperties>
</file>